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10" windowHeight="8925" activeTab="0"/>
  </bookViews>
  <sheets>
    <sheet name="Основ.показат.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<sst xmlns="http://schemas.openxmlformats.org/spreadsheetml/2006/main" count="48" uniqueCount="26">
  <si>
    <t>Прогноз</t>
  </si>
  <si>
    <t>Отчет</t>
  </si>
  <si>
    <t>Собственные доходы</t>
  </si>
  <si>
    <t>тыс.руб.</t>
  </si>
  <si>
    <t>тонн</t>
  </si>
  <si>
    <t>№ п/п</t>
  </si>
  <si>
    <t>темп в действ.ценах</t>
  </si>
  <si>
    <t xml:space="preserve">ПОКАЗАТЕЛИ </t>
  </si>
  <si>
    <t>темп в сопост. ценах</t>
  </si>
  <si>
    <t>руб.</t>
  </si>
  <si>
    <t>х</t>
  </si>
  <si>
    <t>Факт</t>
  </si>
  <si>
    <t xml:space="preserve">Объем оборота розничной торговли во всех каналах реализации </t>
  </si>
  <si>
    <t>Объем реализации (отгрузки) продукции собственного производства, в действующих ценах по рассматриваемому кругу промпредприятий г.о. Саранск</t>
  </si>
  <si>
    <t>% выполнения прогноза</t>
  </si>
  <si>
    <t>Ед. изм.</t>
  </si>
  <si>
    <t xml:space="preserve">                                                                                       Фактическое выполнение основных показателей социально-экономического развития городского округа Саранск</t>
  </si>
  <si>
    <t>Объем производства скота и птицы от сельскохозяйственных организаций и крестьянских (фермерских) хозяйств</t>
  </si>
  <si>
    <t>Объем производства молока от от сельскохозяйственных организаций и крестьянских (фермерских) хозяйств</t>
  </si>
  <si>
    <t>Фонд оплаты труда</t>
  </si>
  <si>
    <t xml:space="preserve">Среднемесячная заработная плата </t>
  </si>
  <si>
    <t>май 2021 года</t>
  </si>
  <si>
    <t xml:space="preserve">                                                              за  январь-июнь 2022 года</t>
  </si>
  <si>
    <t xml:space="preserve"> январь-июнь 2021 года</t>
  </si>
  <si>
    <t>январь-июнь 2022 года</t>
  </si>
  <si>
    <t>июнь 2022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</si>
</sst>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0.000000"/>
    <numFmt numFmtId="184" formatCode="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7">
    <font>
      <sz val="10"/>
      <name val="Arial Cyr"/>
      <family val="0"/>
    </font>
    <font>
      <i/>
      <sz val="8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left"/>
      <protection locked="0"/>
    </xf>
    <xf numFmtId="0" fontId="7" fillId="33" borderId="10" xfId="0" applyFont="1" applyFill="1" applyBorder="1" applyAlignment="1">
      <alignment wrapText="1"/>
    </xf>
    <xf numFmtId="180" fontId="0" fillId="33" borderId="10" xfId="0" applyNumberFormat="1" applyFont="1" applyFill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 applyProtection="1">
      <alignment horizontal="right"/>
      <protection locked="0"/>
    </xf>
    <xf numFmtId="180" fontId="0" fillId="33" borderId="10" xfId="0" applyNumberFormat="1" applyFont="1" applyFill="1" applyBorder="1" applyAlignment="1">
      <alignment horizontal="center"/>
    </xf>
    <xf numFmtId="180" fontId="0" fillId="0" borderId="10" xfId="0" applyNumberFormat="1" applyFont="1" applyBorder="1" applyAlignment="1">
      <alignment horizontal="center"/>
    </xf>
    <xf numFmtId="180" fontId="0" fillId="33" borderId="11" xfId="0" applyNumberFormat="1" applyFont="1" applyFill="1" applyBorder="1" applyAlignment="1" applyProtection="1">
      <alignment horizontal="right"/>
      <protection locked="0"/>
    </xf>
    <xf numFmtId="180" fontId="0" fillId="0" borderId="11" xfId="0" applyNumberFormat="1" applyFont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180" fontId="0" fillId="33" borderId="10" xfId="0" applyNumberFormat="1" applyFont="1" applyFill="1" applyBorder="1" applyAlignment="1">
      <alignment/>
    </xf>
    <xf numFmtId="180" fontId="0" fillId="0" borderId="12" xfId="0" applyNumberFormat="1" applyFont="1" applyFill="1" applyBorder="1" applyAlignment="1" applyProtection="1">
      <alignment horizontal="right"/>
      <protection locked="0"/>
    </xf>
    <xf numFmtId="180" fontId="0" fillId="33" borderId="13" xfId="0" applyNumberFormat="1" applyFont="1" applyFill="1" applyBorder="1" applyAlignment="1" applyProtection="1">
      <alignment horizontal="right"/>
      <protection locked="0"/>
    </xf>
    <xf numFmtId="180" fontId="0" fillId="33" borderId="12" xfId="0" applyNumberFormat="1" applyFont="1" applyFill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180" fontId="0" fillId="33" borderId="0" xfId="0" applyNumberFormat="1" applyFont="1" applyFill="1" applyAlignment="1">
      <alignment/>
    </xf>
    <xf numFmtId="180" fontId="0" fillId="33" borderId="14" xfId="0" applyNumberFormat="1" applyFont="1" applyFill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>
      <alignment horizontal="center"/>
    </xf>
    <xf numFmtId="180" fontId="0" fillId="0" borderId="15" xfId="0" applyNumberFormat="1" applyFont="1" applyFill="1" applyBorder="1" applyAlignment="1" applyProtection="1">
      <alignment horizontal="right"/>
      <protection locked="0"/>
    </xf>
    <xf numFmtId="180" fontId="0" fillId="0" borderId="10" xfId="0" applyNumberFormat="1" applyFont="1" applyBorder="1" applyAlignment="1" applyProtection="1">
      <alignment horizontal="right"/>
      <protection locked="0"/>
    </xf>
    <xf numFmtId="180" fontId="0" fillId="0" borderId="1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14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justify"/>
    </xf>
    <xf numFmtId="0" fontId="4" fillId="0" borderId="14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justify" wrapText="1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B1">
      <selection activeCell="B13" sqref="B13"/>
    </sheetView>
  </sheetViews>
  <sheetFormatPr defaultColWidth="9.00390625" defaultRowHeight="12.75"/>
  <cols>
    <col min="1" max="1" width="4.00390625" style="0" hidden="1" customWidth="1"/>
    <col min="2" max="2" width="61.125" style="38" customWidth="1"/>
    <col min="3" max="3" width="8.00390625" style="38" customWidth="1"/>
    <col min="4" max="4" width="10.625" style="38" customWidth="1"/>
    <col min="5" max="5" width="12.625" style="38" customWidth="1"/>
    <col min="6" max="6" width="11.875" style="38" customWidth="1"/>
    <col min="7" max="7" width="11.375" style="38" customWidth="1"/>
    <col min="8" max="8" width="10.625" style="38" customWidth="1"/>
    <col min="9" max="9" width="7.75390625" style="38" customWidth="1"/>
    <col min="10" max="10" width="10.625" style="38" customWidth="1"/>
    <col min="11" max="11" width="10.25390625" style="38" customWidth="1"/>
    <col min="12" max="12" width="10.625" style="38" bestFit="1" customWidth="1"/>
    <col min="13" max="13" width="9.375" style="38" bestFit="1" customWidth="1"/>
    <col min="14" max="14" width="9.375" style="38" customWidth="1"/>
    <col min="15" max="15" width="9.125" style="38" customWidth="1"/>
  </cols>
  <sheetData>
    <row r="1" spans="1:10" ht="12.75">
      <c r="A1" s="1"/>
      <c r="B1" s="45"/>
      <c r="C1" s="45"/>
      <c r="D1" s="45"/>
      <c r="E1" s="45"/>
      <c r="F1" s="45"/>
      <c r="G1" s="45"/>
      <c r="H1" s="45"/>
      <c r="I1" s="45"/>
      <c r="J1" s="22"/>
    </row>
    <row r="2" spans="1:10" ht="12.75">
      <c r="A2" s="2"/>
      <c r="B2" s="46" t="s">
        <v>16</v>
      </c>
      <c r="C2" s="46"/>
      <c r="D2" s="46"/>
      <c r="E2" s="46"/>
      <c r="F2" s="46"/>
      <c r="G2" s="46"/>
      <c r="H2" s="46"/>
      <c r="I2" s="46"/>
      <c r="J2" s="23"/>
    </row>
    <row r="3" spans="1:10" ht="12.75">
      <c r="A3" s="3"/>
      <c r="B3" s="53" t="s">
        <v>22</v>
      </c>
      <c r="C3" s="53"/>
      <c r="D3" s="53"/>
      <c r="E3" s="53"/>
      <c r="F3" s="53"/>
      <c r="G3" s="53"/>
      <c r="H3" s="53"/>
      <c r="I3" s="53"/>
      <c r="J3" s="21"/>
    </row>
    <row r="4" spans="1:10" ht="12.75">
      <c r="A4" s="3"/>
      <c r="B4" s="4"/>
      <c r="C4" s="6"/>
      <c r="D4" s="7"/>
      <c r="E4" s="6"/>
      <c r="F4" s="5"/>
      <c r="G4" s="47" t="s">
        <v>11</v>
      </c>
      <c r="H4" s="47"/>
      <c r="I4" s="47"/>
      <c r="J4" s="24"/>
    </row>
    <row r="5" spans="1:15" ht="12.75" customHeight="1">
      <c r="A5" s="54" t="s">
        <v>5</v>
      </c>
      <c r="B5" s="56" t="s">
        <v>7</v>
      </c>
      <c r="C5" s="58" t="s">
        <v>15</v>
      </c>
      <c r="D5" s="48" t="s">
        <v>23</v>
      </c>
      <c r="E5" s="50" t="s">
        <v>24</v>
      </c>
      <c r="F5" s="51"/>
      <c r="G5" s="51"/>
      <c r="H5" s="51"/>
      <c r="I5" s="52"/>
      <c r="J5" s="48" t="s">
        <v>21</v>
      </c>
      <c r="K5" s="50" t="s">
        <v>25</v>
      </c>
      <c r="L5" s="51"/>
      <c r="M5" s="51"/>
      <c r="N5" s="51"/>
      <c r="O5" s="52"/>
    </row>
    <row r="6" spans="1:15" ht="48">
      <c r="A6" s="55"/>
      <c r="B6" s="57"/>
      <c r="C6" s="59"/>
      <c r="D6" s="49"/>
      <c r="E6" s="17" t="s">
        <v>0</v>
      </c>
      <c r="F6" s="17" t="s">
        <v>1</v>
      </c>
      <c r="G6" s="18" t="s">
        <v>14</v>
      </c>
      <c r="H6" s="18" t="s">
        <v>6</v>
      </c>
      <c r="I6" s="19" t="s">
        <v>8</v>
      </c>
      <c r="J6" s="49"/>
      <c r="K6" s="17" t="s">
        <v>0</v>
      </c>
      <c r="L6" s="17" t="s">
        <v>1</v>
      </c>
      <c r="M6" s="18" t="s">
        <v>14</v>
      </c>
      <c r="N6" s="18" t="s">
        <v>6</v>
      </c>
      <c r="O6" s="19" t="s">
        <v>8</v>
      </c>
    </row>
    <row r="7" spans="1:15" ht="15">
      <c r="A7" s="9">
        <v>1</v>
      </c>
      <c r="B7" s="16" t="s">
        <v>2</v>
      </c>
      <c r="C7" s="20" t="s">
        <v>3</v>
      </c>
      <c r="D7" s="39">
        <v>1396100.5</v>
      </c>
      <c r="E7" s="40">
        <v>1399790</v>
      </c>
      <c r="F7" s="26">
        <v>1591314.5</v>
      </c>
      <c r="G7" s="26">
        <f aca="true" t="shared" si="0" ref="G7:G12">F7/E7*100</f>
        <v>113.68237378463913</v>
      </c>
      <c r="H7" s="26">
        <f aca="true" t="shared" si="1" ref="H7:H13">F7/D7*100</f>
        <v>113.98280424654241</v>
      </c>
      <c r="I7" s="41" t="s">
        <v>10</v>
      </c>
      <c r="J7" s="39">
        <v>240249</v>
      </c>
      <c r="K7" s="40">
        <v>240309.8</v>
      </c>
      <c r="L7" s="26">
        <v>300941.4</v>
      </c>
      <c r="M7" s="27">
        <f>L7/K7*100</f>
        <v>125.2305981695295</v>
      </c>
      <c r="N7" s="27">
        <f aca="true" t="shared" si="2" ref="N7:N13">L7/J7*100</f>
        <v>125.26229037373726</v>
      </c>
      <c r="O7" s="41" t="s">
        <v>10</v>
      </c>
    </row>
    <row r="8" spans="1:15" ht="24">
      <c r="A8" s="9">
        <v>2</v>
      </c>
      <c r="B8" s="8" t="s">
        <v>17</v>
      </c>
      <c r="C8" s="11" t="s">
        <v>4</v>
      </c>
      <c r="D8" s="26">
        <v>285.4</v>
      </c>
      <c r="E8" s="27">
        <v>281</v>
      </c>
      <c r="F8" s="26">
        <v>273.5</v>
      </c>
      <c r="G8" s="26">
        <f t="shared" si="0"/>
        <v>97.33096085409252</v>
      </c>
      <c r="H8" s="26">
        <f t="shared" si="1"/>
        <v>95.8304134548003</v>
      </c>
      <c r="I8" s="28" t="s">
        <v>10</v>
      </c>
      <c r="J8" s="27">
        <v>51</v>
      </c>
      <c r="K8" s="35">
        <v>47</v>
      </c>
      <c r="L8" s="27">
        <v>56.9</v>
      </c>
      <c r="M8" s="27">
        <f>L8/K8*100</f>
        <v>121.06382978723404</v>
      </c>
      <c r="N8" s="27">
        <f t="shared" si="2"/>
        <v>111.5686274509804</v>
      </c>
      <c r="O8" s="29" t="s">
        <v>10</v>
      </c>
    </row>
    <row r="9" spans="1:15" ht="24">
      <c r="A9" s="9">
        <v>3</v>
      </c>
      <c r="B9" s="8" t="s">
        <v>18</v>
      </c>
      <c r="C9" s="11" t="s">
        <v>4</v>
      </c>
      <c r="D9" s="36">
        <v>6572.9</v>
      </c>
      <c r="E9" s="27">
        <v>6643</v>
      </c>
      <c r="F9" s="36">
        <v>6883.4</v>
      </c>
      <c r="G9" s="30">
        <f t="shared" si="0"/>
        <v>103.61884690651813</v>
      </c>
      <c r="H9" s="30">
        <f t="shared" si="1"/>
        <v>104.7239422477141</v>
      </c>
      <c r="I9" s="28" t="s">
        <v>10</v>
      </c>
      <c r="J9" s="34">
        <v>1089.8</v>
      </c>
      <c r="K9" s="35">
        <v>1085</v>
      </c>
      <c r="L9" s="34">
        <v>1080.6</v>
      </c>
      <c r="M9" s="31">
        <f>L9/K9*100</f>
        <v>99.59447004608293</v>
      </c>
      <c r="N9" s="27">
        <f t="shared" si="2"/>
        <v>99.15580840521197</v>
      </c>
      <c r="O9" s="29" t="s">
        <v>10</v>
      </c>
    </row>
    <row r="10" spans="1:15" ht="27.75" customHeight="1">
      <c r="A10" s="10">
        <v>4</v>
      </c>
      <c r="B10" s="25" t="s">
        <v>12</v>
      </c>
      <c r="C10" s="15" t="s">
        <v>3</v>
      </c>
      <c r="D10" s="35">
        <v>31626900.4</v>
      </c>
      <c r="E10" s="42">
        <v>33661099</v>
      </c>
      <c r="F10" s="35">
        <v>39058436</v>
      </c>
      <c r="G10" s="26">
        <f t="shared" si="0"/>
        <v>116.03434575918034</v>
      </c>
      <c r="H10" s="26">
        <f t="shared" si="1"/>
        <v>123.49751479281859</v>
      </c>
      <c r="I10" s="28" t="s">
        <v>10</v>
      </c>
      <c r="J10" s="35">
        <v>5547553</v>
      </c>
      <c r="K10" s="27">
        <v>5964694</v>
      </c>
      <c r="L10" s="35">
        <v>6943074.7</v>
      </c>
      <c r="M10" s="26">
        <f>L10/K10*100</f>
        <v>116.4028649248394</v>
      </c>
      <c r="N10" s="26">
        <f t="shared" si="2"/>
        <v>125.15562627342183</v>
      </c>
      <c r="O10" s="28" t="s">
        <v>10</v>
      </c>
    </row>
    <row r="11" spans="1:15" ht="36">
      <c r="A11" s="10">
        <v>6</v>
      </c>
      <c r="B11" s="12" t="s">
        <v>13</v>
      </c>
      <c r="C11" s="11" t="s">
        <v>3</v>
      </c>
      <c r="D11" s="37">
        <f>F11/140*100</f>
        <v>46466298.57142857</v>
      </c>
      <c r="E11" s="37">
        <v>55518176</v>
      </c>
      <c r="F11" s="33">
        <v>65052818</v>
      </c>
      <c r="G11" s="26">
        <f t="shared" si="0"/>
        <v>117.17391075672228</v>
      </c>
      <c r="H11" s="26">
        <f t="shared" si="1"/>
        <v>140</v>
      </c>
      <c r="I11" s="28" t="s">
        <v>10</v>
      </c>
      <c r="J11" s="37">
        <f>L11/129.1*100</f>
        <v>8673400.464756005</v>
      </c>
      <c r="K11" s="27">
        <v>10169512</v>
      </c>
      <c r="L11" s="33">
        <v>11197360</v>
      </c>
      <c r="M11" s="26">
        <f>L11/K11*100</f>
        <v>110.10715165093468</v>
      </c>
      <c r="N11" s="26">
        <f t="shared" si="2"/>
        <v>129.09999999999997</v>
      </c>
      <c r="O11" s="28" t="s">
        <v>10</v>
      </c>
    </row>
    <row r="12" spans="1:15" ht="12.75">
      <c r="A12" s="10"/>
      <c r="B12" s="14" t="s">
        <v>19</v>
      </c>
      <c r="C12" s="11" t="s">
        <v>3</v>
      </c>
      <c r="D12" s="33">
        <f>F12/112.2*100</f>
        <v>21107607.932263818</v>
      </c>
      <c r="E12" s="43">
        <v>24606913</v>
      </c>
      <c r="F12" s="33">
        <v>23682736.1</v>
      </c>
      <c r="G12" s="26">
        <f t="shared" si="0"/>
        <v>96.24423876331014</v>
      </c>
      <c r="H12" s="26">
        <f t="shared" si="1"/>
        <v>112.19999999999999</v>
      </c>
      <c r="I12" s="28" t="s">
        <v>10</v>
      </c>
      <c r="J12" s="33">
        <f>L12/107.1*100</f>
        <v>4004558.2633053227</v>
      </c>
      <c r="K12" s="44">
        <v>4833366</v>
      </c>
      <c r="L12" s="33">
        <v>4288881.9</v>
      </c>
      <c r="M12" s="26">
        <v>81</v>
      </c>
      <c r="N12" s="26">
        <f t="shared" si="2"/>
        <v>107.1</v>
      </c>
      <c r="O12" s="28" t="s">
        <v>10</v>
      </c>
    </row>
    <row r="13" spans="1:15" ht="15" customHeight="1">
      <c r="A13" s="13">
        <v>8</v>
      </c>
      <c r="B13" s="14" t="s">
        <v>20</v>
      </c>
      <c r="C13" s="15" t="s">
        <v>9</v>
      </c>
      <c r="D13" s="26">
        <f>F13/113.5*100</f>
        <v>37232.15859030837</v>
      </c>
      <c r="E13" s="26"/>
      <c r="F13" s="26">
        <v>42258.5</v>
      </c>
      <c r="G13" s="26"/>
      <c r="H13" s="26">
        <f t="shared" si="1"/>
        <v>113.5</v>
      </c>
      <c r="I13" s="28" t="s">
        <v>10</v>
      </c>
      <c r="J13" s="26">
        <f>L13/108.3*100</f>
        <v>42630.74792243767</v>
      </c>
      <c r="K13" s="26"/>
      <c r="L13" s="26">
        <v>46169.1</v>
      </c>
      <c r="M13" s="26"/>
      <c r="N13" s="26">
        <f t="shared" si="2"/>
        <v>108.3</v>
      </c>
      <c r="O13" s="28" t="s">
        <v>10</v>
      </c>
    </row>
    <row r="14" spans="4:15" ht="12.75"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</row>
  </sheetData>
  <sheetProtection/>
  <mergeCells count="11">
    <mergeCell ref="K5:O5"/>
    <mergeCell ref="B3:I3"/>
    <mergeCell ref="A5:A6"/>
    <mergeCell ref="B5:B6"/>
    <mergeCell ref="C5:C6"/>
    <mergeCell ref="B1:I1"/>
    <mergeCell ref="B2:I2"/>
    <mergeCell ref="G4:I4"/>
    <mergeCell ref="D5:D6"/>
    <mergeCell ref="E5:I5"/>
    <mergeCell ref="J5:J6"/>
  </mergeCells>
  <printOptions/>
  <pageMargins left="0.37" right="0.31" top="0.82" bottom="1" header="0.5" footer="0.5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г.о.Саранск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Николаевна</dc:creator>
  <cp:keywords/>
  <dc:description/>
  <cp:lastModifiedBy>Mari</cp:lastModifiedBy>
  <cp:lastPrinted>2021-07-13T08:58:13Z</cp:lastPrinted>
  <dcterms:created xsi:type="dcterms:W3CDTF">2004-03-01T05:53:33Z</dcterms:created>
  <dcterms:modified xsi:type="dcterms:W3CDTF">2022-09-02T08:51:25Z</dcterms:modified>
  <cp:category/>
  <cp:version/>
  <cp:contentType/>
  <cp:contentStatus/>
</cp:coreProperties>
</file>