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832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'Лист1'!$A$1:$H$56</definedName>
  </definedNames>
  <calcPr fullCalcOnLoad="1" refMode="R1C1"/>
</workbook>
</file>

<file path=xl/sharedStrings.xml><?xml version="1.0" encoding="utf-8"?>
<sst xmlns="http://schemas.openxmlformats.org/spreadsheetml/2006/main" count="59" uniqueCount="44">
  <si>
    <t>Итого расходов:</t>
  </si>
  <si>
    <t>в т.ч. оплата труда с начислениями</t>
  </si>
  <si>
    <t>оплата коммунальных услуг</t>
  </si>
  <si>
    <t>Удельный вес в общих расходах</t>
  </si>
  <si>
    <t>капремонт</t>
  </si>
  <si>
    <t>3.Национальная экономика</t>
  </si>
  <si>
    <t>4.Жилищно-коммунальное хозяйство</t>
  </si>
  <si>
    <t xml:space="preserve">                                                                                                                                 СВЕДЕНИЯ</t>
  </si>
  <si>
    <t>тыс.руб.</t>
  </si>
  <si>
    <t>расходы на уплату налогов</t>
  </si>
  <si>
    <t>приобретение оборудования и инвентаря</t>
  </si>
  <si>
    <t xml:space="preserve"> </t>
  </si>
  <si>
    <t>% исполнения                                           к годовому плану</t>
  </si>
  <si>
    <t>в том числе:            субвенции</t>
  </si>
  <si>
    <t>прочие расходы</t>
  </si>
  <si>
    <t>7.Образование</t>
  </si>
  <si>
    <t xml:space="preserve">8.Культура </t>
  </si>
  <si>
    <t>Коммунальное хозяйство</t>
  </si>
  <si>
    <t>в т.ч. субсидии юридическим лицам</t>
  </si>
  <si>
    <t>Жилищное хозяйство</t>
  </si>
  <si>
    <t>из них: озеленение</t>
  </si>
  <si>
    <t>освещение</t>
  </si>
  <si>
    <t>в т.ч. Субсидии на финансовое обеспечение выполнения муниципального задания</t>
  </si>
  <si>
    <t>Субсидии учреждениям на иные цели</t>
  </si>
  <si>
    <t>Субсидии на финансовое обеспечение выполнения муниципального задания</t>
  </si>
  <si>
    <t>Благоустройство</t>
  </si>
  <si>
    <t>в т.ч.: оплата труда с начислениями</t>
  </si>
  <si>
    <t>комплексное благоустройство дворовых территорий</t>
  </si>
  <si>
    <t>9. Здравоохранение</t>
  </si>
  <si>
    <t>из них: субсидии юридическим лицам</t>
  </si>
  <si>
    <t>Другие вопросы в области жилищно-коммунального хозяйства</t>
  </si>
  <si>
    <t>9.Социальная политика</t>
  </si>
  <si>
    <t>10.Физическая культура и спорт</t>
  </si>
  <si>
    <t>12.Обслуживание муниципального долга</t>
  </si>
  <si>
    <t>Другие вопросы в области культуры</t>
  </si>
  <si>
    <t>оплата коммунальных услуг (0505)</t>
  </si>
  <si>
    <t>2.Национальная безопасность и правоохранительная деятельность (ЗАГС)</t>
  </si>
  <si>
    <t>1.Общегосударственные вопросы</t>
  </si>
  <si>
    <t>Директор Департамента финансов</t>
  </si>
  <si>
    <t>Администрации городского округа Саранск                                            Е.В. Орешина</t>
  </si>
  <si>
    <t xml:space="preserve">по переселению граждан из жилищного фонда, признанного непригодным для проживания, и (или)  жилищного фонда с высоким уровнем  износа </t>
  </si>
  <si>
    <t>План на 2022 год</t>
  </si>
  <si>
    <t>Фактически исполнено                      на 01.11.2022 года</t>
  </si>
  <si>
    <t xml:space="preserve">                                                                              О  РАСХОДАХ  БЮДЖЕТА ГОРОДСКОГО ОКРУГА САРАНСК на 01.11.2022 года.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</si>
</sst>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00000"/>
    <numFmt numFmtId="180" formatCode="0.000000000"/>
    <numFmt numFmtId="181" formatCode="0.00000000000"/>
    <numFmt numFmtId="182" formatCode="0.000000000000"/>
    <numFmt numFmtId="183" formatCode="0.0000000000000"/>
    <numFmt numFmtId="184" formatCode="[$-FC19]d\ mmmm\ yyyy\ &quot;г.&quot;"/>
    <numFmt numFmtId="185" formatCode="#,##0.0"/>
    <numFmt numFmtId="186" formatCode="#,##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#,##0.0000"/>
  </numFmts>
  <fonts count="50"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33" borderId="0">
      <alignment/>
      <protection/>
    </xf>
    <xf numFmtId="0" fontId="1" fillId="0" borderId="0">
      <alignment/>
      <protection/>
    </xf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7" fillId="35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6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7" borderId="0" xfId="0" applyFont="1" applyFill="1" applyAlignment="1">
      <alignment/>
    </xf>
    <xf numFmtId="0" fontId="3" fillId="37" borderId="1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2" fillId="37" borderId="15" xfId="0" applyFont="1" applyFill="1" applyBorder="1" applyAlignment="1">
      <alignment wrapText="1"/>
    </xf>
    <xf numFmtId="0" fontId="3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5" fontId="2" fillId="37" borderId="0" xfId="0" applyNumberFormat="1" applyFont="1" applyFill="1" applyAlignment="1">
      <alignment/>
    </xf>
    <xf numFmtId="172" fontId="2" fillId="37" borderId="0" xfId="0" applyNumberFormat="1" applyFont="1" applyFill="1" applyBorder="1" applyAlignment="1">
      <alignment/>
    </xf>
    <xf numFmtId="185" fontId="3" fillId="37" borderId="15" xfId="0" applyNumberFormat="1" applyFont="1" applyFill="1" applyBorder="1" applyAlignment="1">
      <alignment horizontal="right"/>
    </xf>
    <xf numFmtId="185" fontId="3" fillId="37" borderId="18" xfId="0" applyNumberFormat="1" applyFont="1" applyFill="1" applyBorder="1" applyAlignment="1">
      <alignment horizontal="right"/>
    </xf>
    <xf numFmtId="185" fontId="2" fillId="37" borderId="15" xfId="0" applyNumberFormat="1" applyFont="1" applyFill="1" applyBorder="1" applyAlignment="1">
      <alignment horizontal="right"/>
    </xf>
    <xf numFmtId="185" fontId="2" fillId="37" borderId="16" xfId="0" applyNumberFormat="1" applyFont="1" applyFill="1" applyBorder="1" applyAlignment="1">
      <alignment horizontal="right"/>
    </xf>
    <xf numFmtId="185" fontId="3" fillId="37" borderId="16" xfId="0" applyNumberFormat="1" applyFont="1" applyFill="1" applyBorder="1" applyAlignment="1">
      <alignment horizontal="right"/>
    </xf>
    <xf numFmtId="185" fontId="47" fillId="37" borderId="16" xfId="0" applyNumberFormat="1" applyFont="1" applyFill="1" applyBorder="1" applyAlignment="1">
      <alignment horizontal="right"/>
    </xf>
    <xf numFmtId="185" fontId="2" fillId="0" borderId="16" xfId="0" applyNumberFormat="1" applyFont="1" applyFill="1" applyBorder="1" applyAlignment="1">
      <alignment horizontal="right"/>
    </xf>
    <xf numFmtId="185" fontId="2" fillId="0" borderId="15" xfId="0" applyNumberFormat="1" applyFont="1" applyFill="1" applyBorder="1" applyAlignment="1">
      <alignment horizontal="right"/>
    </xf>
    <xf numFmtId="185" fontId="3" fillId="0" borderId="15" xfId="0" applyNumberFormat="1" applyFont="1" applyFill="1" applyBorder="1" applyAlignment="1">
      <alignment horizontal="right"/>
    </xf>
    <xf numFmtId="185" fontId="3" fillId="0" borderId="16" xfId="0" applyNumberFormat="1" applyFont="1" applyFill="1" applyBorder="1" applyAlignment="1">
      <alignment horizontal="right"/>
    </xf>
    <xf numFmtId="185" fontId="48" fillId="37" borderId="2" xfId="51" applyNumberFormat="1" applyFont="1" applyFill="1" applyAlignment="1" applyProtection="1">
      <alignment horizontal="right" shrinkToFit="1"/>
      <protection locked="0"/>
    </xf>
    <xf numFmtId="185" fontId="48" fillId="37" borderId="16" xfId="84" applyNumberFormat="1" applyFont="1" applyFill="1" applyBorder="1" applyAlignment="1">
      <alignment horizontal="right" vertical="top" shrinkToFit="1"/>
      <protection/>
    </xf>
    <xf numFmtId="185" fontId="49" fillId="37" borderId="16" xfId="0" applyNumberFormat="1" applyFont="1" applyFill="1" applyBorder="1" applyAlignment="1">
      <alignment horizontal="right"/>
    </xf>
    <xf numFmtId="0" fontId="3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55" sqref="K55"/>
    </sheetView>
  </sheetViews>
  <sheetFormatPr defaultColWidth="9.00390625" defaultRowHeight="12.75"/>
  <cols>
    <col min="1" max="1" width="62.125" style="1" customWidth="1"/>
    <col min="2" max="2" width="20.125" style="1" customWidth="1"/>
    <col min="3" max="3" width="19.375" style="1" customWidth="1"/>
    <col min="4" max="4" width="18.625" style="1" customWidth="1"/>
    <col min="5" max="5" width="20.125" style="1" customWidth="1"/>
    <col min="6" max="6" width="18.25390625" style="1" customWidth="1"/>
    <col min="7" max="7" width="16.00390625" style="1" customWidth="1"/>
    <col min="8" max="8" width="22.75390625" style="1" customWidth="1"/>
    <col min="9" max="9" width="9.75390625" style="1" bestFit="1" customWidth="1"/>
    <col min="10" max="10" width="11.75390625" style="1" bestFit="1" customWidth="1"/>
    <col min="11" max="16384" width="9.125" style="1" customWidth="1"/>
  </cols>
  <sheetData>
    <row r="1" ht="18.75">
      <c r="A1" s="11" t="s">
        <v>7</v>
      </c>
    </row>
    <row r="2" spans="1:8" ht="18.75">
      <c r="A2" s="11" t="s">
        <v>43</v>
      </c>
      <c r="E2" s="11"/>
      <c r="F2" s="11"/>
      <c r="G2" s="11"/>
      <c r="H2" s="12" t="s">
        <v>8</v>
      </c>
    </row>
    <row r="3" spans="1:8" ht="7.5" customHeight="1" thickBot="1">
      <c r="A3" s="11"/>
      <c r="E3" s="11"/>
      <c r="F3" s="11"/>
      <c r="G3" s="11"/>
      <c r="H3" s="12"/>
    </row>
    <row r="4" spans="1:8" ht="12.75" customHeight="1">
      <c r="A4" s="31" t="s">
        <v>11</v>
      </c>
      <c r="B4" s="31" t="s">
        <v>41</v>
      </c>
      <c r="C4" s="31" t="s">
        <v>13</v>
      </c>
      <c r="D4" s="31" t="s">
        <v>3</v>
      </c>
      <c r="E4" s="31" t="s">
        <v>42</v>
      </c>
      <c r="F4" s="31" t="s">
        <v>13</v>
      </c>
      <c r="G4" s="31" t="s">
        <v>3</v>
      </c>
      <c r="H4" s="31" t="s">
        <v>12</v>
      </c>
    </row>
    <row r="5" spans="1:8" ht="63" customHeight="1" thickBot="1">
      <c r="A5" s="33"/>
      <c r="B5" s="34"/>
      <c r="C5" s="32"/>
      <c r="D5" s="32"/>
      <c r="E5" s="32"/>
      <c r="F5" s="32"/>
      <c r="G5" s="32"/>
      <c r="H5" s="32"/>
    </row>
    <row r="6" spans="1:8" ht="18.75">
      <c r="A6" s="2" t="s">
        <v>37</v>
      </c>
      <c r="B6" s="18">
        <v>478102.22</v>
      </c>
      <c r="C6" s="18">
        <v>27016.64</v>
      </c>
      <c r="D6" s="18">
        <f>B6*100/B44</f>
        <v>4.767281745571091</v>
      </c>
      <c r="E6" s="18">
        <v>311827.1</v>
      </c>
      <c r="F6" s="18">
        <v>20633.5</v>
      </c>
      <c r="G6" s="26">
        <f>E6*100/E44</f>
        <v>4.020490237478666</v>
      </c>
      <c r="H6" s="19">
        <f>E6/B6*100</f>
        <v>65.22184732796262</v>
      </c>
    </row>
    <row r="7" spans="1:8" ht="18.75">
      <c r="A7" s="3" t="s">
        <v>1</v>
      </c>
      <c r="B7" s="20">
        <v>312203.1</v>
      </c>
      <c r="C7" s="20">
        <v>23542.2</v>
      </c>
      <c r="D7" s="20"/>
      <c r="E7" s="28">
        <v>204137.5</v>
      </c>
      <c r="F7" s="20">
        <v>18921.9</v>
      </c>
      <c r="G7" s="25"/>
      <c r="H7" s="20">
        <f>E7/B7*100</f>
        <v>65.38612204683426</v>
      </c>
    </row>
    <row r="8" spans="1:8" ht="16.5" customHeight="1">
      <c r="A8" s="3" t="s">
        <v>2</v>
      </c>
      <c r="B8" s="20">
        <v>23116.9</v>
      </c>
      <c r="C8" s="20">
        <v>0</v>
      </c>
      <c r="D8" s="20"/>
      <c r="E8" s="28">
        <v>16676.1</v>
      </c>
      <c r="F8" s="20">
        <v>0</v>
      </c>
      <c r="G8" s="25"/>
      <c r="H8" s="20">
        <f aca="true" t="shared" si="0" ref="H8:H41">E8/B8*100</f>
        <v>72.13813270810532</v>
      </c>
    </row>
    <row r="9" spans="1:8" ht="0.75" customHeight="1">
      <c r="A9" s="3" t="s">
        <v>4</v>
      </c>
      <c r="B9" s="20"/>
      <c r="C9" s="20"/>
      <c r="D9" s="20"/>
      <c r="E9" s="20"/>
      <c r="F9" s="20"/>
      <c r="G9" s="25"/>
      <c r="H9" s="20"/>
    </row>
    <row r="10" spans="1:8" ht="18" customHeight="1">
      <c r="A10" s="3" t="s">
        <v>9</v>
      </c>
      <c r="B10" s="28">
        <v>2043.1</v>
      </c>
      <c r="C10" s="20">
        <v>0</v>
      </c>
      <c r="D10" s="20"/>
      <c r="E10" s="28">
        <v>1448.5</v>
      </c>
      <c r="F10" s="20">
        <v>0</v>
      </c>
      <c r="G10" s="25"/>
      <c r="H10" s="20">
        <f>E10/B10*100</f>
        <v>70.89716607116637</v>
      </c>
    </row>
    <row r="11" spans="1:8" ht="18.75">
      <c r="A11" s="3" t="s">
        <v>10</v>
      </c>
      <c r="B11" s="20">
        <v>16601.3</v>
      </c>
      <c r="C11" s="20">
        <v>0</v>
      </c>
      <c r="D11" s="20"/>
      <c r="E11" s="28">
        <v>13874</v>
      </c>
      <c r="F11" s="20">
        <v>0</v>
      </c>
      <c r="G11" s="25"/>
      <c r="H11" s="20">
        <f t="shared" si="0"/>
        <v>83.57176847596273</v>
      </c>
    </row>
    <row r="12" spans="1:8" ht="18.75">
      <c r="A12" s="3" t="s">
        <v>14</v>
      </c>
      <c r="B12" s="20">
        <f>B6-B7-B8-B9-B10-B11</f>
        <v>124137.81999999999</v>
      </c>
      <c r="C12" s="21">
        <f>C6-C7-C8-C10-C11</f>
        <v>3474.4399999999987</v>
      </c>
      <c r="D12" s="20"/>
      <c r="E12" s="21">
        <f>E6-E7-E8-E10-E11</f>
        <v>75690.99999999997</v>
      </c>
      <c r="F12" s="20">
        <f>F6-F7-F8-F9-F10-F11</f>
        <v>1711.5999999999985</v>
      </c>
      <c r="G12" s="25"/>
      <c r="H12" s="20">
        <f>E12/B12*100</f>
        <v>60.97336009283873</v>
      </c>
    </row>
    <row r="13" spans="1:8" ht="35.25" customHeight="1">
      <c r="A13" s="6" t="s">
        <v>36</v>
      </c>
      <c r="B13" s="22">
        <v>32818.44</v>
      </c>
      <c r="C13" s="22">
        <v>22666.3</v>
      </c>
      <c r="D13" s="18">
        <f>B13*100/B44</f>
        <v>0.32724121199462347</v>
      </c>
      <c r="E13" s="22">
        <v>28066.9</v>
      </c>
      <c r="F13" s="22">
        <v>19558.9</v>
      </c>
      <c r="G13" s="26">
        <f>E13*100/E44</f>
        <v>0.36187585186242627</v>
      </c>
      <c r="H13" s="18">
        <f t="shared" si="0"/>
        <v>85.52173716971312</v>
      </c>
    </row>
    <row r="14" spans="1:8" ht="21" customHeight="1">
      <c r="A14" s="3" t="s">
        <v>1</v>
      </c>
      <c r="B14" s="21">
        <v>16673.1</v>
      </c>
      <c r="C14" s="21">
        <v>8476.999</v>
      </c>
      <c r="D14" s="21"/>
      <c r="E14" s="20">
        <v>13350.1</v>
      </c>
      <c r="F14" s="20">
        <v>6895.9</v>
      </c>
      <c r="G14" s="24"/>
      <c r="H14" s="20">
        <f t="shared" si="0"/>
        <v>80.069693098464</v>
      </c>
    </row>
    <row r="15" spans="1:8" ht="18.75">
      <c r="A15" s="3" t="s">
        <v>14</v>
      </c>
      <c r="B15" s="21">
        <f>B13-B14</f>
        <v>16145.340000000004</v>
      </c>
      <c r="C15" s="21">
        <f>C13-C14</f>
        <v>14189.301</v>
      </c>
      <c r="D15" s="21"/>
      <c r="E15" s="21">
        <f>E13-E14</f>
        <v>14716.800000000001</v>
      </c>
      <c r="F15" s="21">
        <f>F13-F14</f>
        <v>12663.000000000002</v>
      </c>
      <c r="G15" s="24"/>
      <c r="H15" s="20">
        <f t="shared" si="0"/>
        <v>91.1519980378239</v>
      </c>
    </row>
    <row r="16" spans="1:8" ht="18.75">
      <c r="A16" s="4" t="s">
        <v>5</v>
      </c>
      <c r="B16" s="22">
        <v>3165359.3</v>
      </c>
      <c r="C16" s="22">
        <v>2340029.5</v>
      </c>
      <c r="D16" s="22">
        <f>B16*100/B44</f>
        <v>31.562621920190384</v>
      </c>
      <c r="E16" s="22">
        <v>2181325.4</v>
      </c>
      <c r="F16" s="22">
        <v>1512622.9</v>
      </c>
      <c r="G16" s="27">
        <f>E16*100/E44</f>
        <v>28.124551956722964</v>
      </c>
      <c r="H16" s="18">
        <f t="shared" si="0"/>
        <v>68.91241067009359</v>
      </c>
    </row>
    <row r="17" spans="1:8" ht="18.75">
      <c r="A17" s="5" t="s">
        <v>18</v>
      </c>
      <c r="B17" s="21">
        <v>124675</v>
      </c>
      <c r="C17" s="21">
        <v>0</v>
      </c>
      <c r="D17" s="21"/>
      <c r="E17" s="21">
        <v>113037.9</v>
      </c>
      <c r="F17" s="21">
        <v>0</v>
      </c>
      <c r="G17" s="27"/>
      <c r="H17" s="20">
        <f t="shared" si="0"/>
        <v>90.66605173450972</v>
      </c>
    </row>
    <row r="18" spans="1:10" ht="18.75">
      <c r="A18" s="4" t="s">
        <v>6</v>
      </c>
      <c r="B18" s="22">
        <v>1963498.049</v>
      </c>
      <c r="C18" s="22">
        <v>996297.845</v>
      </c>
      <c r="D18" s="22">
        <f>B18*100/B44</f>
        <v>19.578550391299483</v>
      </c>
      <c r="E18" s="22">
        <v>1413415.8</v>
      </c>
      <c r="F18" s="22">
        <v>704738.5</v>
      </c>
      <c r="G18" s="27">
        <f>E18*100/E44</f>
        <v>18.223638758139042</v>
      </c>
      <c r="H18" s="18">
        <f t="shared" si="0"/>
        <v>71.98457878376023</v>
      </c>
      <c r="J18" s="16"/>
    </row>
    <row r="19" spans="1:8" ht="18.75">
      <c r="A19" s="3" t="s">
        <v>1</v>
      </c>
      <c r="B19" s="21">
        <f>38188.3+11442.2</f>
        <v>49630.5</v>
      </c>
      <c r="C19" s="21">
        <v>0</v>
      </c>
      <c r="D19" s="21"/>
      <c r="E19" s="21">
        <f>27084.6+10450.4</f>
        <v>37535</v>
      </c>
      <c r="F19" s="21">
        <v>0</v>
      </c>
      <c r="G19" s="24"/>
      <c r="H19" s="20">
        <f t="shared" si="0"/>
        <v>75.62889755291606</v>
      </c>
    </row>
    <row r="20" spans="1:8" ht="18.75">
      <c r="A20" s="3" t="s">
        <v>35</v>
      </c>
      <c r="B20" s="21">
        <v>1213.6</v>
      </c>
      <c r="C20" s="21">
        <v>0</v>
      </c>
      <c r="D20" s="21"/>
      <c r="E20" s="21">
        <v>678.76</v>
      </c>
      <c r="F20" s="21">
        <v>0</v>
      </c>
      <c r="G20" s="24"/>
      <c r="H20" s="20">
        <f>E20/B20*100</f>
        <v>55.92946605141728</v>
      </c>
    </row>
    <row r="21" spans="1:8" ht="18.75">
      <c r="A21" s="3" t="s">
        <v>19</v>
      </c>
      <c r="B21" s="21">
        <v>187185.3</v>
      </c>
      <c r="C21" s="21">
        <v>85558.2</v>
      </c>
      <c r="D21" s="21"/>
      <c r="E21" s="21">
        <v>107977.4</v>
      </c>
      <c r="F21" s="21">
        <v>24336.09</v>
      </c>
      <c r="G21" s="24"/>
      <c r="H21" s="20">
        <f t="shared" si="0"/>
        <v>57.68476477586648</v>
      </c>
    </row>
    <row r="22" spans="1:8" ht="18.75">
      <c r="A22" s="3" t="s">
        <v>29</v>
      </c>
      <c r="B22" s="21">
        <v>0</v>
      </c>
      <c r="C22" s="21">
        <v>0</v>
      </c>
      <c r="D22" s="21"/>
      <c r="E22" s="21">
        <v>0</v>
      </c>
      <c r="F22" s="21">
        <v>0</v>
      </c>
      <c r="G22" s="21"/>
      <c r="H22" s="20">
        <v>0</v>
      </c>
    </row>
    <row r="23" spans="1:8" ht="58.5" customHeight="1">
      <c r="A23" s="7" t="s">
        <v>40</v>
      </c>
      <c r="B23" s="21">
        <v>86325.8</v>
      </c>
      <c r="C23" s="21">
        <v>85558.2</v>
      </c>
      <c r="D23" s="21"/>
      <c r="E23" s="21">
        <v>25046.6</v>
      </c>
      <c r="F23" s="21">
        <v>24336.09</v>
      </c>
      <c r="G23" s="22"/>
      <c r="H23" s="20">
        <v>0</v>
      </c>
    </row>
    <row r="24" spans="1:8" ht="37.5" customHeight="1" hidden="1">
      <c r="A24" s="5" t="s">
        <v>27</v>
      </c>
      <c r="B24" s="21"/>
      <c r="C24" s="21"/>
      <c r="D24" s="21"/>
      <c r="E24" s="21"/>
      <c r="F24" s="21"/>
      <c r="G24" s="22"/>
      <c r="H24" s="20" t="e">
        <f t="shared" si="0"/>
        <v>#DIV/0!</v>
      </c>
    </row>
    <row r="25" spans="1:8" ht="21" customHeight="1">
      <c r="A25" s="5" t="s">
        <v>17</v>
      </c>
      <c r="B25" s="21">
        <v>977343.2</v>
      </c>
      <c r="C25" s="21">
        <v>767211.2</v>
      </c>
      <c r="D25" s="21"/>
      <c r="E25" s="21">
        <v>738152.1</v>
      </c>
      <c r="F25" s="21">
        <v>584866.44</v>
      </c>
      <c r="G25" s="22"/>
      <c r="H25" s="20">
        <f t="shared" si="0"/>
        <v>75.52639645929905</v>
      </c>
    </row>
    <row r="26" spans="1:8" ht="21.75" customHeight="1">
      <c r="A26" s="3" t="s">
        <v>29</v>
      </c>
      <c r="B26" s="21">
        <v>80000</v>
      </c>
      <c r="C26" s="21">
        <v>0</v>
      </c>
      <c r="D26" s="21"/>
      <c r="E26" s="21">
        <v>61137</v>
      </c>
      <c r="F26" s="21">
        <v>0</v>
      </c>
      <c r="G26" s="22"/>
      <c r="H26" s="20">
        <v>0</v>
      </c>
    </row>
    <row r="27" spans="1:8" ht="18.75" customHeight="1">
      <c r="A27" s="7" t="s">
        <v>25</v>
      </c>
      <c r="B27" s="21">
        <v>640030.5</v>
      </c>
      <c r="C27" s="21">
        <v>143528.5</v>
      </c>
      <c r="D27" s="21"/>
      <c r="E27" s="21">
        <v>429567.54</v>
      </c>
      <c r="F27" s="21">
        <v>95535.99</v>
      </c>
      <c r="G27" s="22"/>
      <c r="H27" s="20">
        <f t="shared" si="0"/>
        <v>67.11672959335532</v>
      </c>
    </row>
    <row r="28" spans="1:8" ht="21" customHeight="1">
      <c r="A28" s="5" t="s">
        <v>20</v>
      </c>
      <c r="B28" s="21">
        <v>34992</v>
      </c>
      <c r="C28" s="21">
        <v>0</v>
      </c>
      <c r="D28" s="21"/>
      <c r="E28" s="21">
        <v>0</v>
      </c>
      <c r="F28" s="21">
        <v>0</v>
      </c>
      <c r="G28" s="22"/>
      <c r="H28" s="20">
        <f t="shared" si="0"/>
        <v>0</v>
      </c>
    </row>
    <row r="29" spans="1:8" ht="19.5" customHeight="1">
      <c r="A29" s="5" t="s">
        <v>21</v>
      </c>
      <c r="B29" s="21">
        <v>294896.9</v>
      </c>
      <c r="C29" s="21">
        <v>0</v>
      </c>
      <c r="D29" s="21"/>
      <c r="E29" s="21">
        <v>208431.01</v>
      </c>
      <c r="F29" s="21">
        <v>0</v>
      </c>
      <c r="G29" s="22"/>
      <c r="H29" s="20">
        <f t="shared" si="0"/>
        <v>70.67928147091406</v>
      </c>
    </row>
    <row r="30" spans="1:8" ht="36.75" customHeight="1">
      <c r="A30" s="5" t="s">
        <v>30</v>
      </c>
      <c r="B30" s="21">
        <v>158939</v>
      </c>
      <c r="C30" s="21">
        <v>0</v>
      </c>
      <c r="D30" s="21"/>
      <c r="E30" s="21">
        <v>137718.7</v>
      </c>
      <c r="F30" s="21">
        <v>0</v>
      </c>
      <c r="G30" s="22"/>
      <c r="H30" s="20">
        <f t="shared" si="0"/>
        <v>86.64877720383292</v>
      </c>
    </row>
    <row r="31" spans="1:8" ht="21.75" customHeight="1">
      <c r="A31" s="4" t="s">
        <v>15</v>
      </c>
      <c r="B31" s="22">
        <v>3822627.4</v>
      </c>
      <c r="C31" s="22">
        <v>2779050.5</v>
      </c>
      <c r="D31" s="22">
        <f>B31*100/B44</f>
        <v>38.1164133145834</v>
      </c>
      <c r="E31" s="22">
        <v>3378054.8</v>
      </c>
      <c r="F31" s="22">
        <v>2520521.8</v>
      </c>
      <c r="G31" s="22">
        <f>E31*100/E44</f>
        <v>43.554381081913505</v>
      </c>
      <c r="H31" s="18">
        <f t="shared" si="0"/>
        <v>88.36997296676103</v>
      </c>
    </row>
    <row r="32" spans="1:8" ht="37.5">
      <c r="A32" s="5" t="s">
        <v>22</v>
      </c>
      <c r="B32" s="21">
        <f>B31-B33</f>
        <v>3424233.6999999997</v>
      </c>
      <c r="C32" s="21">
        <f>C31-C33</f>
        <v>2524778.1</v>
      </c>
      <c r="D32" s="21"/>
      <c r="E32" s="21">
        <f>E31-E33</f>
        <v>3156065.36</v>
      </c>
      <c r="F32" s="21">
        <f>F31-F33</f>
        <v>2352176.9299999997</v>
      </c>
      <c r="G32" s="21"/>
      <c r="H32" s="20">
        <f>E32/B32*100</f>
        <v>92.16851525058001</v>
      </c>
    </row>
    <row r="33" spans="1:8" ht="18.75">
      <c r="A33" s="3" t="s">
        <v>23</v>
      </c>
      <c r="B33" s="21">
        <v>398393.7</v>
      </c>
      <c r="C33" s="21">
        <v>254272.4</v>
      </c>
      <c r="D33" s="21"/>
      <c r="E33" s="29">
        <v>221989.44</v>
      </c>
      <c r="F33" s="21">
        <v>168344.87</v>
      </c>
      <c r="G33" s="21"/>
      <c r="H33" s="20">
        <f t="shared" si="0"/>
        <v>55.72112209605724</v>
      </c>
    </row>
    <row r="34" spans="1:8" ht="18.75">
      <c r="A34" s="4" t="s">
        <v>16</v>
      </c>
      <c r="B34" s="22">
        <v>223343.8</v>
      </c>
      <c r="C34" s="22">
        <v>13653.9</v>
      </c>
      <c r="D34" s="22">
        <f>B34*100/B44</f>
        <v>2.22701919419341</v>
      </c>
      <c r="E34" s="22">
        <v>214742.7</v>
      </c>
      <c r="F34" s="22">
        <v>13653.9</v>
      </c>
      <c r="G34" s="22">
        <f>E34*100/E44</f>
        <v>2.768748864097476</v>
      </c>
      <c r="H34" s="18">
        <f t="shared" si="0"/>
        <v>96.14894167646473</v>
      </c>
    </row>
    <row r="35" spans="1:8" ht="37.5">
      <c r="A35" s="5" t="s">
        <v>22</v>
      </c>
      <c r="B35" s="21">
        <f>B34-B36-B37</f>
        <v>165488</v>
      </c>
      <c r="C35" s="21">
        <f>C34-C36-C37</f>
        <v>10534.2</v>
      </c>
      <c r="D35" s="21"/>
      <c r="E35" s="21">
        <f>E34-E36-E37</f>
        <v>161434.09</v>
      </c>
      <c r="F35" s="21">
        <f>F34-F36-F37</f>
        <v>10534.2</v>
      </c>
      <c r="G35" s="21"/>
      <c r="H35" s="20">
        <f t="shared" si="0"/>
        <v>97.55032993328821</v>
      </c>
    </row>
    <row r="36" spans="1:8" ht="18.75">
      <c r="A36" s="3" t="s">
        <v>23</v>
      </c>
      <c r="B36" s="30">
        <v>41187.8</v>
      </c>
      <c r="C36" s="30">
        <v>3119.7</v>
      </c>
      <c r="D36" s="21"/>
      <c r="E36" s="21">
        <v>37761.01</v>
      </c>
      <c r="F36" s="21">
        <v>3119.7</v>
      </c>
      <c r="G36" s="21"/>
      <c r="H36" s="20">
        <f t="shared" si="0"/>
        <v>91.68008487950316</v>
      </c>
    </row>
    <row r="37" spans="1:8" s="13" customFormat="1" ht="16.5" customHeight="1">
      <c r="A37" s="8" t="s">
        <v>34</v>
      </c>
      <c r="B37" s="21">
        <v>16668</v>
      </c>
      <c r="C37" s="21">
        <v>0</v>
      </c>
      <c r="D37" s="21"/>
      <c r="E37" s="21">
        <v>15547.6</v>
      </c>
      <c r="F37" s="21">
        <v>0</v>
      </c>
      <c r="G37" s="21"/>
      <c r="H37" s="20">
        <f t="shared" si="0"/>
        <v>93.27813774898009</v>
      </c>
    </row>
    <row r="38" spans="1:8" ht="0.75" customHeight="1" hidden="1">
      <c r="A38" s="4" t="s">
        <v>28</v>
      </c>
      <c r="B38" s="22"/>
      <c r="C38" s="22"/>
      <c r="D38" s="22"/>
      <c r="E38" s="22"/>
      <c r="F38" s="22"/>
      <c r="G38" s="22"/>
      <c r="H38" s="18"/>
    </row>
    <row r="39" spans="1:8" ht="20.25" customHeight="1">
      <c r="A39" s="4" t="s">
        <v>31</v>
      </c>
      <c r="B39" s="22">
        <v>186385.8</v>
      </c>
      <c r="C39" s="22">
        <v>132289</v>
      </c>
      <c r="D39" s="22">
        <f>B39*100/B44</f>
        <v>1.8585013513923114</v>
      </c>
      <c r="E39" s="22">
        <v>100798</v>
      </c>
      <c r="F39" s="22">
        <v>66187.9</v>
      </c>
      <c r="G39" s="22">
        <f>E39*100/E44</f>
        <v>1.2996220500314906</v>
      </c>
      <c r="H39" s="18">
        <f t="shared" si="0"/>
        <v>54.08030010869928</v>
      </c>
    </row>
    <row r="40" spans="1:8" ht="20.25" customHeight="1">
      <c r="A40" s="4" t="s">
        <v>32</v>
      </c>
      <c r="B40" s="22">
        <v>34687.4</v>
      </c>
      <c r="C40" s="22">
        <v>0</v>
      </c>
      <c r="D40" s="22">
        <f>B40/B44*100</f>
        <v>0.34587709887923684</v>
      </c>
      <c r="E40" s="22">
        <v>28731.4</v>
      </c>
      <c r="F40" s="22">
        <v>0</v>
      </c>
      <c r="G40" s="22">
        <f>E40/E44*100</f>
        <v>0.3704434707858764</v>
      </c>
      <c r="H40" s="18">
        <f t="shared" si="0"/>
        <v>82.82950004900916</v>
      </c>
    </row>
    <row r="41" spans="1:9" ht="37.5">
      <c r="A41" s="5" t="s">
        <v>22</v>
      </c>
      <c r="B41" s="21">
        <f>B40-B42</f>
        <v>32187.4</v>
      </c>
      <c r="C41" s="21">
        <v>0</v>
      </c>
      <c r="D41" s="21"/>
      <c r="E41" s="21">
        <f>E40-E42</f>
        <v>28731.4</v>
      </c>
      <c r="F41" s="21">
        <f>F40-F42</f>
        <v>0</v>
      </c>
      <c r="G41" s="22"/>
      <c r="H41" s="20">
        <f t="shared" si="0"/>
        <v>89.26287926331422</v>
      </c>
      <c r="I41" s="16"/>
    </row>
    <row r="42" spans="1:8" ht="18.75">
      <c r="A42" s="3" t="s">
        <v>23</v>
      </c>
      <c r="B42" s="21">
        <v>2500</v>
      </c>
      <c r="C42" s="21">
        <v>0</v>
      </c>
      <c r="D42" s="21"/>
      <c r="E42" s="21">
        <v>0</v>
      </c>
      <c r="F42" s="21">
        <v>0</v>
      </c>
      <c r="G42" s="22"/>
      <c r="H42" s="20"/>
    </row>
    <row r="43" spans="1:8" ht="18.75">
      <c r="A43" s="4" t="s">
        <v>33</v>
      </c>
      <c r="B43" s="22">
        <v>122000</v>
      </c>
      <c r="C43" s="22">
        <v>0</v>
      </c>
      <c r="D43" s="22">
        <f>B43/B44*100</f>
        <v>1.2164937718960458</v>
      </c>
      <c r="E43" s="22">
        <v>98985.1</v>
      </c>
      <c r="F43" s="22">
        <v>0</v>
      </c>
      <c r="G43" s="22">
        <f>E43/E44*100</f>
        <v>1.276247728968552</v>
      </c>
      <c r="H43" s="18">
        <f>E43/B43*100</f>
        <v>81.13532786885247</v>
      </c>
    </row>
    <row r="44" spans="1:8" ht="21" customHeight="1">
      <c r="A44" s="9" t="s">
        <v>0</v>
      </c>
      <c r="B44" s="23">
        <f>B6+B13+B16+B18+B31+B34+B38+B39+B40+B43</f>
        <v>10028822.409000002</v>
      </c>
      <c r="C44" s="23">
        <f>C6+C13+C16+C18+C31+C34+C38+C39+C40+C43</f>
        <v>6311003.6850000005</v>
      </c>
      <c r="D44" s="22">
        <f>D6+D13+D16+D18+D31+D34+D37+D39+D40+D43</f>
        <v>99.99999999999997</v>
      </c>
      <c r="E44" s="23">
        <f>E6+E13+E16+E18+E31+E34+E38+E39+E40+E43</f>
        <v>7755947.2</v>
      </c>
      <c r="F44" s="23">
        <f>F6+F13+F16+F18+F31+F34+F38+F39+F40+F43</f>
        <v>4857917.4</v>
      </c>
      <c r="G44" s="22">
        <f>G6+G13+G16+G18+G31+G34+G37+G39+G40+G43</f>
        <v>100</v>
      </c>
      <c r="H44" s="18">
        <f aca="true" t="shared" si="1" ref="H44:H51">E44/B44*100</f>
        <v>77.33656937667685</v>
      </c>
    </row>
    <row r="45" spans="1:8" ht="18.75">
      <c r="A45" s="3" t="s">
        <v>26</v>
      </c>
      <c r="B45" s="21">
        <f>B7+B14+B19</f>
        <v>378506.69999999995</v>
      </c>
      <c r="C45" s="21">
        <f>C7+C14+C19</f>
        <v>32019.199</v>
      </c>
      <c r="D45" s="21">
        <f>B45/B44*100</f>
        <v>3.7741888784502047</v>
      </c>
      <c r="E45" s="21">
        <f>E7+E14+E19</f>
        <v>255022.6</v>
      </c>
      <c r="F45" s="21">
        <f>F7+F14+F19</f>
        <v>25817.800000000003</v>
      </c>
      <c r="G45" s="20">
        <f>E45/E44*100</f>
        <v>3.288090976173742</v>
      </c>
      <c r="H45" s="20">
        <f t="shared" si="1"/>
        <v>67.37598039876177</v>
      </c>
    </row>
    <row r="46" spans="1:8" ht="18.75">
      <c r="A46" s="3" t="s">
        <v>2</v>
      </c>
      <c r="B46" s="21">
        <f>B8+B20</f>
        <v>24330.5</v>
      </c>
      <c r="C46" s="21">
        <f>C8+C20</f>
        <v>0</v>
      </c>
      <c r="D46" s="21">
        <f>B46/B44*100</f>
        <v>0.24260575177964544</v>
      </c>
      <c r="E46" s="21">
        <f>E8+E20</f>
        <v>17354.859999999997</v>
      </c>
      <c r="F46" s="21">
        <f>F8+F20</f>
        <v>0</v>
      </c>
      <c r="G46" s="20">
        <f>E46/E44*100</f>
        <v>0.2237619668168963</v>
      </c>
      <c r="H46" s="20">
        <f t="shared" si="1"/>
        <v>71.32964797270914</v>
      </c>
    </row>
    <row r="47" spans="1:8" ht="18.75">
      <c r="A47" s="10" t="s">
        <v>9</v>
      </c>
      <c r="B47" s="21">
        <f>B10</f>
        <v>2043.1</v>
      </c>
      <c r="C47" s="21">
        <f>C10</f>
        <v>0</v>
      </c>
      <c r="D47" s="21">
        <f>B47/B44*100</f>
        <v>0.020372282175088612</v>
      </c>
      <c r="E47" s="21">
        <f>E10</f>
        <v>1448.5</v>
      </c>
      <c r="F47" s="21">
        <f>F10</f>
        <v>0</v>
      </c>
      <c r="G47" s="21">
        <f>E47/E44*100</f>
        <v>0.018675990986632814</v>
      </c>
      <c r="H47" s="20">
        <f t="shared" si="1"/>
        <v>70.89716607116637</v>
      </c>
    </row>
    <row r="48" spans="1:8" ht="18.75">
      <c r="A48" s="8" t="s">
        <v>10</v>
      </c>
      <c r="B48" s="21">
        <f>B11</f>
        <v>16601.3</v>
      </c>
      <c r="C48" s="21">
        <f>C11</f>
        <v>0</v>
      </c>
      <c r="D48" s="21">
        <f>B48/B44*100</f>
        <v>0.16553588569981822</v>
      </c>
      <c r="E48" s="21">
        <f>E11</f>
        <v>13874</v>
      </c>
      <c r="F48" s="21">
        <f>F11</f>
        <v>0</v>
      </c>
      <c r="G48" s="21">
        <f>E48/E44*100</f>
        <v>0.1788820841895365</v>
      </c>
      <c r="H48" s="21">
        <f t="shared" si="1"/>
        <v>83.57176847596273</v>
      </c>
    </row>
    <row r="49" spans="1:8" ht="37.5">
      <c r="A49" s="5" t="s">
        <v>24</v>
      </c>
      <c r="B49" s="21">
        <f>B32+B35+B41</f>
        <v>3621909.0999999996</v>
      </c>
      <c r="C49" s="21">
        <f>C32+C35+C41</f>
        <v>2535312.3000000003</v>
      </c>
      <c r="D49" s="21">
        <f>B49/B44*100</f>
        <v>36.11499887314436</v>
      </c>
      <c r="E49" s="21">
        <f>E32+E35+E41</f>
        <v>3346230.8499999996</v>
      </c>
      <c r="F49" s="21">
        <f>F32+F35+F41</f>
        <v>2362711.13</v>
      </c>
      <c r="G49" s="21">
        <f>E49/E44*100</f>
        <v>43.14406433813783</v>
      </c>
      <c r="H49" s="21">
        <f t="shared" si="1"/>
        <v>92.38859280041015</v>
      </c>
    </row>
    <row r="50" spans="1:8" ht="18.75">
      <c r="A50" s="3" t="s">
        <v>23</v>
      </c>
      <c r="B50" s="21">
        <f>B33+B36</f>
        <v>439581.5</v>
      </c>
      <c r="C50" s="21">
        <f>C33+C36</f>
        <v>257392.1</v>
      </c>
      <c r="D50" s="21">
        <f>B50/B44*100</f>
        <v>4.383181614678046</v>
      </c>
      <c r="E50" s="21">
        <f>E33+E36</f>
        <v>259750.45</v>
      </c>
      <c r="F50" s="21">
        <f>F33+F36</f>
        <v>171464.57</v>
      </c>
      <c r="G50" s="21">
        <f>E50/E44*100</f>
        <v>3.3490487145141987</v>
      </c>
      <c r="H50" s="21">
        <f t="shared" si="1"/>
        <v>59.09039620639176</v>
      </c>
    </row>
    <row r="51" spans="1:8" ht="18.75" customHeight="1">
      <c r="A51" s="3" t="s">
        <v>14</v>
      </c>
      <c r="B51" s="21">
        <f>B44-B45-B46-B47-B48-B49-B50</f>
        <v>5545850.209000003</v>
      </c>
      <c r="C51" s="21">
        <f>C44-C45-C46-C47-C48-C49-C50</f>
        <v>3486280.086</v>
      </c>
      <c r="D51" s="21">
        <f>B51/B44*100</f>
        <v>55.29911671407284</v>
      </c>
      <c r="E51" s="21">
        <f>E44-E45-E46-E47-E48-E49-E50</f>
        <v>3862265.9400000004</v>
      </c>
      <c r="F51" s="21">
        <f>F44-F45-F46-F47-F48-F49-F50</f>
        <v>2297923.900000001</v>
      </c>
      <c r="G51" s="21">
        <f>E51/E44*100</f>
        <v>49.79747592918116</v>
      </c>
      <c r="H51" s="21">
        <f t="shared" si="1"/>
        <v>69.64244965960636</v>
      </c>
    </row>
    <row r="52" spans="1:8" ht="48.75" customHeight="1">
      <c r="A52" s="14"/>
      <c r="B52" s="17"/>
      <c r="C52" s="15"/>
      <c r="D52" s="15"/>
      <c r="E52" s="15"/>
      <c r="F52" s="15"/>
      <c r="G52" s="15"/>
      <c r="H52" s="15"/>
    </row>
    <row r="53" spans="1:8" ht="17.25" customHeight="1">
      <c r="A53" s="11"/>
      <c r="B53" s="11"/>
      <c r="C53" s="11" t="s">
        <v>38</v>
      </c>
      <c r="D53" s="11"/>
      <c r="E53" s="11"/>
      <c r="F53" s="11"/>
      <c r="G53" s="11"/>
      <c r="H53" s="11"/>
    </row>
    <row r="54" spans="1:8" ht="15.75" customHeight="1">
      <c r="A54" s="11"/>
      <c r="C54" s="11" t="s">
        <v>39</v>
      </c>
      <c r="D54" s="11"/>
      <c r="E54" s="11"/>
      <c r="F54" s="11"/>
      <c r="G54" s="11"/>
      <c r="H54" s="11"/>
    </row>
    <row r="55" ht="16.5" customHeight="1"/>
    <row r="56" ht="15.75" customHeight="1"/>
    <row r="57" ht="13.5" customHeight="1"/>
    <row r="58" spans="2:6" ht="18.75">
      <c r="B58" s="16"/>
      <c r="C58" s="16"/>
      <c r="E58" s="16"/>
      <c r="F58" s="16"/>
    </row>
  </sheetData>
  <sheetProtection/>
  <mergeCells count="8">
    <mergeCell ref="H4:H5"/>
    <mergeCell ref="A4:A5"/>
    <mergeCell ref="B4:B5"/>
    <mergeCell ref="D4:D5"/>
    <mergeCell ref="E4:E5"/>
    <mergeCell ref="G4:G5"/>
    <mergeCell ref="C4:C5"/>
    <mergeCell ref="F4:F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kro4</cp:lastModifiedBy>
  <cp:lastPrinted>2022-09-09T08:17:49Z</cp:lastPrinted>
  <dcterms:created xsi:type="dcterms:W3CDTF">2004-01-13T07:20:06Z</dcterms:created>
  <dcterms:modified xsi:type="dcterms:W3CDTF">2022-11-10T14:21:10Z</dcterms:modified>
  <cp:category/>
  <cp:version/>
  <cp:contentType/>
  <cp:contentStatus/>
</cp:coreProperties>
</file>