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апрель сессия 2023 г. 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31" i="1"/>
  <c r="N31" s="1"/>
  <c r="H31"/>
  <c r="G31"/>
  <c r="O30"/>
  <c r="N30"/>
  <c r="M30"/>
  <c r="L30"/>
  <c r="H30"/>
  <c r="G30"/>
  <c r="F30"/>
  <c r="E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F24"/>
  <c r="E24"/>
  <c r="O23"/>
  <c r="N23"/>
  <c r="L23"/>
  <c r="K23"/>
  <c r="M23" s="1"/>
  <c r="J23"/>
  <c r="I23"/>
  <c r="H23"/>
  <c r="G23"/>
  <c r="D23"/>
  <c r="E23" s="1"/>
  <c r="C23"/>
  <c r="B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N17"/>
  <c r="M17"/>
  <c r="L17"/>
  <c r="H17"/>
  <c r="G17"/>
  <c r="E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M14"/>
  <c r="L14"/>
  <c r="H14"/>
  <c r="G14"/>
  <c r="F14"/>
  <c r="E14"/>
  <c r="O13"/>
  <c r="N13"/>
  <c r="M13"/>
  <c r="L13"/>
  <c r="H13"/>
  <c r="G13"/>
  <c r="F13"/>
  <c r="E13"/>
  <c r="O12"/>
  <c r="N12"/>
  <c r="M12"/>
  <c r="L12"/>
  <c r="H12"/>
  <c r="G12"/>
  <c r="F12"/>
  <c r="E12"/>
  <c r="O11"/>
  <c r="N11"/>
  <c r="M11"/>
  <c r="L11"/>
  <c r="H11"/>
  <c r="G11"/>
  <c r="F11"/>
  <c r="E11"/>
  <c r="O10"/>
  <c r="N10"/>
  <c r="M10"/>
  <c r="L10"/>
  <c r="H10"/>
  <c r="G10"/>
  <c r="E10"/>
  <c r="O9"/>
  <c r="N9"/>
  <c r="H9"/>
  <c r="G9"/>
  <c r="E9"/>
  <c r="O8"/>
  <c r="N8"/>
  <c r="M8"/>
  <c r="L8"/>
  <c r="H8"/>
  <c r="G8"/>
  <c r="F8"/>
  <c r="E8"/>
  <c r="K7"/>
  <c r="N7" s="1"/>
  <c r="J7"/>
  <c r="J32" s="1"/>
  <c r="I7"/>
  <c r="I32" s="1"/>
  <c r="D7"/>
  <c r="D32" s="1"/>
  <c r="C7"/>
  <c r="C32" s="1"/>
  <c r="B7"/>
  <c r="B32" s="1"/>
  <c r="H32" l="1"/>
  <c r="F32"/>
  <c r="G32"/>
  <c r="E32"/>
  <c r="E7"/>
  <c r="G7"/>
  <c r="M7"/>
  <c r="O7"/>
  <c r="F23"/>
  <c r="O31"/>
  <c r="K32"/>
  <c r="F7"/>
  <c r="H7"/>
  <c r="L7"/>
  <c r="N32" l="1"/>
  <c r="L32"/>
  <c r="O32"/>
  <c r="M32"/>
</calcChain>
</file>

<file path=xl/sharedStrings.xml><?xml version="1.0" encoding="utf-8"?>
<sst xmlns="http://schemas.openxmlformats.org/spreadsheetml/2006/main" count="50" uniqueCount="39">
  <si>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</si>
  <si>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</si>
  <si>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</si>
  <si>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</si>
  <si>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</si>
  <si>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</si>
  <si>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</si>
  <si>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</si>
  <si>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</si>
  <si>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</si>
  <si>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</si>
  <si>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</si>
  <si>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</si>
  <si>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</si>
  <si>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</si>
  <si>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</si>
  <si>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</si>
  <si>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</si>
  <si>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</si>
  <si>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</si>
  <si>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</si>
  <si>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</si>
  <si>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</si>
  <si>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</si>
  <si>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</si>
  <si>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</si>
  <si>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</si>
  <si>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за апрель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</si>
  <si>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</si>
  <si>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</si>
  <si>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</si>
  <si>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</si>
  <si>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</si>
  <si>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</si>
  <si>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</si>
  <si>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на 01.05.2023 года</t>
  </si>
  <si>
    <t>на 01.05.2023 год</t>
  </si>
  <si>
    <t>Факт 2022 г.</t>
  </si>
  <si>
    <t>к 2022 году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</si>
</sst>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3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0" fillId="0" borderId="0" xfId="0" applyNumberFormat="1"/>
    <xf numFmtId="0" fontId="4" fillId="0" borderId="5" xfId="0" applyFont="1" applyBorder="1" applyAlignment="1">
      <alignment wrapText="1"/>
    </xf>
    <xf numFmtId="164" fontId="1" fillId="2" borderId="8" xfId="0" applyNumberFormat="1" applyFont="1" applyFill="1" applyBorder="1"/>
    <xf numFmtId="0" fontId="1" fillId="2" borderId="8" xfId="0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5" fontId="6" fillId="0" borderId="1" xfId="0" applyNumberFormat="1" applyFont="1" applyFill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0" fontId="4" fillId="5" borderId="1" xfId="0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165" fontId="11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3" fillId="0" borderId="0" xfId="0" applyFont="1"/>
    <xf numFmtId="0" fontId="8" fillId="0" borderId="0" xfId="0" applyFont="1" applyFill="1" applyBorder="1"/>
    <xf numFmtId="165" fontId="6" fillId="0" borderId="12" xfId="0" applyNumberFormat="1" applyFont="1" applyFill="1" applyBorder="1"/>
    <xf numFmtId="0" fontId="6" fillId="0" borderId="0" xfId="0" applyFont="1" applyFill="1"/>
    <xf numFmtId="165" fontId="3" fillId="0" borderId="0" xfId="0" applyNumberFormat="1" applyFont="1" applyFill="1" applyAlignment="1">
      <alignment horizontal="right"/>
    </xf>
    <xf numFmtId="0" fontId="0" fillId="0" borderId="0" xfId="0" applyFill="1"/>
    <xf numFmtId="0" fontId="7" fillId="0" borderId="0" xfId="0" applyFont="1" applyFill="1"/>
    <xf numFmtId="165" fontId="12" fillId="0" borderId="0" xfId="0" applyNumberFormat="1" applyFont="1" applyFill="1"/>
    <xf numFmtId="165" fontId="0" fillId="0" borderId="0" xfId="0" applyNumberFormat="1" applyFill="1"/>
    <xf numFmtId="0" fontId="1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на 20.04"/>
      <sheetName val="апрель сессия 2023 г"/>
      <sheetName val="май прогноз 2023 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70" zoomScaleNormal="70" workbookViewId="0">
      <selection activeCell="R35" sqref="R35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6" width="12.5546875" customWidth="1"/>
    <col min="7" max="8" width="15.109375" customWidth="1"/>
    <col min="9" max="9" width="16.5546875" customWidth="1"/>
    <col min="10" max="10" width="16.6640625" customWidth="1"/>
    <col min="11" max="11" width="17.88671875" customWidth="1"/>
    <col min="12" max="12" width="9.6640625" customWidth="1"/>
    <col min="13" max="13" width="10.6640625" customWidth="1"/>
    <col min="14" max="14" width="17.6640625" customWidth="1"/>
    <col min="15" max="15" width="18.554687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7.88671875" customWidth="1"/>
    <col min="268" max="268" width="9.6640625" customWidth="1"/>
    <col min="269" max="269" width="10.6640625" customWidth="1"/>
    <col min="270" max="270" width="17.6640625" customWidth="1"/>
    <col min="271" max="271" width="18.5546875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7.88671875" customWidth="1"/>
    <col min="524" max="524" width="9.6640625" customWidth="1"/>
    <col min="525" max="525" width="10.6640625" customWidth="1"/>
    <col min="526" max="526" width="17.6640625" customWidth="1"/>
    <col min="527" max="527" width="18.5546875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7.88671875" customWidth="1"/>
    <col min="780" max="780" width="9.6640625" customWidth="1"/>
    <col min="781" max="781" width="10.6640625" customWidth="1"/>
    <col min="782" max="782" width="17.6640625" customWidth="1"/>
    <col min="783" max="783" width="18.5546875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7.88671875" customWidth="1"/>
    <col min="1036" max="1036" width="9.6640625" customWidth="1"/>
    <col min="1037" max="1037" width="10.6640625" customWidth="1"/>
    <col min="1038" max="1038" width="17.6640625" customWidth="1"/>
    <col min="1039" max="1039" width="18.5546875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7.88671875" customWidth="1"/>
    <col min="1292" max="1292" width="9.6640625" customWidth="1"/>
    <col min="1293" max="1293" width="10.6640625" customWidth="1"/>
    <col min="1294" max="1294" width="17.6640625" customWidth="1"/>
    <col min="1295" max="1295" width="18.5546875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7.88671875" customWidth="1"/>
    <col min="1548" max="1548" width="9.6640625" customWidth="1"/>
    <col min="1549" max="1549" width="10.6640625" customWidth="1"/>
    <col min="1550" max="1550" width="17.6640625" customWidth="1"/>
    <col min="1551" max="1551" width="18.5546875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7.88671875" customWidth="1"/>
    <col min="1804" max="1804" width="9.6640625" customWidth="1"/>
    <col min="1805" max="1805" width="10.6640625" customWidth="1"/>
    <col min="1806" max="1806" width="17.6640625" customWidth="1"/>
    <col min="1807" max="1807" width="18.5546875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7.88671875" customWidth="1"/>
    <col min="2060" max="2060" width="9.6640625" customWidth="1"/>
    <col min="2061" max="2061" width="10.6640625" customWidth="1"/>
    <col min="2062" max="2062" width="17.6640625" customWidth="1"/>
    <col min="2063" max="2063" width="18.5546875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7.88671875" customWidth="1"/>
    <col min="2316" max="2316" width="9.6640625" customWidth="1"/>
    <col min="2317" max="2317" width="10.6640625" customWidth="1"/>
    <col min="2318" max="2318" width="17.6640625" customWidth="1"/>
    <col min="2319" max="2319" width="18.5546875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7.88671875" customWidth="1"/>
    <col min="2572" max="2572" width="9.6640625" customWidth="1"/>
    <col min="2573" max="2573" width="10.6640625" customWidth="1"/>
    <col min="2574" max="2574" width="17.6640625" customWidth="1"/>
    <col min="2575" max="2575" width="18.5546875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7.88671875" customWidth="1"/>
    <col min="2828" max="2828" width="9.6640625" customWidth="1"/>
    <col min="2829" max="2829" width="10.6640625" customWidth="1"/>
    <col min="2830" max="2830" width="17.6640625" customWidth="1"/>
    <col min="2831" max="2831" width="18.5546875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7.88671875" customWidth="1"/>
    <col min="3084" max="3084" width="9.6640625" customWidth="1"/>
    <col min="3085" max="3085" width="10.6640625" customWidth="1"/>
    <col min="3086" max="3086" width="17.6640625" customWidth="1"/>
    <col min="3087" max="3087" width="18.5546875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7.88671875" customWidth="1"/>
    <col min="3340" max="3340" width="9.6640625" customWidth="1"/>
    <col min="3341" max="3341" width="10.6640625" customWidth="1"/>
    <col min="3342" max="3342" width="17.6640625" customWidth="1"/>
    <col min="3343" max="3343" width="18.5546875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7.88671875" customWidth="1"/>
    <col min="3596" max="3596" width="9.6640625" customWidth="1"/>
    <col min="3597" max="3597" width="10.6640625" customWidth="1"/>
    <col min="3598" max="3598" width="17.6640625" customWidth="1"/>
    <col min="3599" max="3599" width="18.5546875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7.88671875" customWidth="1"/>
    <col min="3852" max="3852" width="9.6640625" customWidth="1"/>
    <col min="3853" max="3853" width="10.6640625" customWidth="1"/>
    <col min="3854" max="3854" width="17.6640625" customWidth="1"/>
    <col min="3855" max="3855" width="18.5546875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7.88671875" customWidth="1"/>
    <col min="4108" max="4108" width="9.6640625" customWidth="1"/>
    <col min="4109" max="4109" width="10.6640625" customWidth="1"/>
    <col min="4110" max="4110" width="17.6640625" customWidth="1"/>
    <col min="4111" max="4111" width="18.5546875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7.88671875" customWidth="1"/>
    <col min="4364" max="4364" width="9.6640625" customWidth="1"/>
    <col min="4365" max="4365" width="10.6640625" customWidth="1"/>
    <col min="4366" max="4366" width="17.6640625" customWidth="1"/>
    <col min="4367" max="4367" width="18.5546875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7.88671875" customWidth="1"/>
    <col min="4620" max="4620" width="9.6640625" customWidth="1"/>
    <col min="4621" max="4621" width="10.6640625" customWidth="1"/>
    <col min="4622" max="4622" width="17.6640625" customWidth="1"/>
    <col min="4623" max="4623" width="18.5546875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7.88671875" customWidth="1"/>
    <col min="4876" max="4876" width="9.6640625" customWidth="1"/>
    <col min="4877" max="4877" width="10.6640625" customWidth="1"/>
    <col min="4878" max="4878" width="17.6640625" customWidth="1"/>
    <col min="4879" max="4879" width="18.5546875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7.88671875" customWidth="1"/>
    <col min="5132" max="5132" width="9.6640625" customWidth="1"/>
    <col min="5133" max="5133" width="10.6640625" customWidth="1"/>
    <col min="5134" max="5134" width="17.6640625" customWidth="1"/>
    <col min="5135" max="5135" width="18.5546875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7.88671875" customWidth="1"/>
    <col min="5388" max="5388" width="9.6640625" customWidth="1"/>
    <col min="5389" max="5389" width="10.6640625" customWidth="1"/>
    <col min="5390" max="5390" width="17.6640625" customWidth="1"/>
    <col min="5391" max="5391" width="18.5546875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7.88671875" customWidth="1"/>
    <col min="5644" max="5644" width="9.6640625" customWidth="1"/>
    <col min="5645" max="5645" width="10.6640625" customWidth="1"/>
    <col min="5646" max="5646" width="17.6640625" customWidth="1"/>
    <col min="5647" max="5647" width="18.5546875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7.88671875" customWidth="1"/>
    <col min="5900" max="5900" width="9.6640625" customWidth="1"/>
    <col min="5901" max="5901" width="10.6640625" customWidth="1"/>
    <col min="5902" max="5902" width="17.6640625" customWidth="1"/>
    <col min="5903" max="5903" width="18.5546875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7.88671875" customWidth="1"/>
    <col min="6156" max="6156" width="9.6640625" customWidth="1"/>
    <col min="6157" max="6157" width="10.6640625" customWidth="1"/>
    <col min="6158" max="6158" width="17.6640625" customWidth="1"/>
    <col min="6159" max="6159" width="18.5546875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7.88671875" customWidth="1"/>
    <col min="6412" max="6412" width="9.6640625" customWidth="1"/>
    <col min="6413" max="6413" width="10.6640625" customWidth="1"/>
    <col min="6414" max="6414" width="17.6640625" customWidth="1"/>
    <col min="6415" max="6415" width="18.5546875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7.88671875" customWidth="1"/>
    <col min="6668" max="6668" width="9.6640625" customWidth="1"/>
    <col min="6669" max="6669" width="10.6640625" customWidth="1"/>
    <col min="6670" max="6670" width="17.6640625" customWidth="1"/>
    <col min="6671" max="6671" width="18.5546875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7.88671875" customWidth="1"/>
    <col min="6924" max="6924" width="9.6640625" customWidth="1"/>
    <col min="6925" max="6925" width="10.6640625" customWidth="1"/>
    <col min="6926" max="6926" width="17.6640625" customWidth="1"/>
    <col min="6927" max="6927" width="18.5546875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7.88671875" customWidth="1"/>
    <col min="7180" max="7180" width="9.6640625" customWidth="1"/>
    <col min="7181" max="7181" width="10.6640625" customWidth="1"/>
    <col min="7182" max="7182" width="17.6640625" customWidth="1"/>
    <col min="7183" max="7183" width="18.5546875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7.88671875" customWidth="1"/>
    <col min="7436" max="7436" width="9.6640625" customWidth="1"/>
    <col min="7437" max="7437" width="10.6640625" customWidth="1"/>
    <col min="7438" max="7438" width="17.6640625" customWidth="1"/>
    <col min="7439" max="7439" width="18.5546875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7.88671875" customWidth="1"/>
    <col min="7692" max="7692" width="9.6640625" customWidth="1"/>
    <col min="7693" max="7693" width="10.6640625" customWidth="1"/>
    <col min="7694" max="7694" width="17.6640625" customWidth="1"/>
    <col min="7695" max="7695" width="18.5546875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7.88671875" customWidth="1"/>
    <col min="7948" max="7948" width="9.6640625" customWidth="1"/>
    <col min="7949" max="7949" width="10.6640625" customWidth="1"/>
    <col min="7950" max="7950" width="17.6640625" customWidth="1"/>
    <col min="7951" max="7951" width="18.5546875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7.88671875" customWidth="1"/>
    <col min="8204" max="8204" width="9.6640625" customWidth="1"/>
    <col min="8205" max="8205" width="10.6640625" customWidth="1"/>
    <col min="8206" max="8206" width="17.6640625" customWidth="1"/>
    <col min="8207" max="8207" width="18.5546875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7.88671875" customWidth="1"/>
    <col min="8460" max="8460" width="9.6640625" customWidth="1"/>
    <col min="8461" max="8461" width="10.6640625" customWidth="1"/>
    <col min="8462" max="8462" width="17.6640625" customWidth="1"/>
    <col min="8463" max="8463" width="18.5546875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7.88671875" customWidth="1"/>
    <col min="8716" max="8716" width="9.6640625" customWidth="1"/>
    <col min="8717" max="8717" width="10.6640625" customWidth="1"/>
    <col min="8718" max="8718" width="17.6640625" customWidth="1"/>
    <col min="8719" max="8719" width="18.5546875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7.88671875" customWidth="1"/>
    <col min="8972" max="8972" width="9.6640625" customWidth="1"/>
    <col min="8973" max="8973" width="10.6640625" customWidth="1"/>
    <col min="8974" max="8974" width="17.6640625" customWidth="1"/>
    <col min="8975" max="8975" width="18.5546875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7.88671875" customWidth="1"/>
    <col min="9228" max="9228" width="9.6640625" customWidth="1"/>
    <col min="9229" max="9229" width="10.6640625" customWidth="1"/>
    <col min="9230" max="9230" width="17.6640625" customWidth="1"/>
    <col min="9231" max="9231" width="18.5546875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7.88671875" customWidth="1"/>
    <col min="9484" max="9484" width="9.6640625" customWidth="1"/>
    <col min="9485" max="9485" width="10.6640625" customWidth="1"/>
    <col min="9486" max="9486" width="17.6640625" customWidth="1"/>
    <col min="9487" max="9487" width="18.5546875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7.88671875" customWidth="1"/>
    <col min="9740" max="9740" width="9.6640625" customWidth="1"/>
    <col min="9741" max="9741" width="10.6640625" customWidth="1"/>
    <col min="9742" max="9742" width="17.6640625" customWidth="1"/>
    <col min="9743" max="9743" width="18.5546875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7.88671875" customWidth="1"/>
    <col min="9996" max="9996" width="9.6640625" customWidth="1"/>
    <col min="9997" max="9997" width="10.6640625" customWidth="1"/>
    <col min="9998" max="9998" width="17.6640625" customWidth="1"/>
    <col min="9999" max="9999" width="18.5546875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7.88671875" customWidth="1"/>
    <col min="10252" max="10252" width="9.6640625" customWidth="1"/>
    <col min="10253" max="10253" width="10.6640625" customWidth="1"/>
    <col min="10254" max="10254" width="17.6640625" customWidth="1"/>
    <col min="10255" max="10255" width="18.5546875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7.88671875" customWidth="1"/>
    <col min="10508" max="10508" width="9.6640625" customWidth="1"/>
    <col min="10509" max="10509" width="10.6640625" customWidth="1"/>
    <col min="10510" max="10510" width="17.6640625" customWidth="1"/>
    <col min="10511" max="10511" width="18.5546875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7.88671875" customWidth="1"/>
    <col min="10764" max="10764" width="9.6640625" customWidth="1"/>
    <col min="10765" max="10765" width="10.6640625" customWidth="1"/>
    <col min="10766" max="10766" width="17.6640625" customWidth="1"/>
    <col min="10767" max="10767" width="18.5546875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7.88671875" customWidth="1"/>
    <col min="11020" max="11020" width="9.6640625" customWidth="1"/>
    <col min="11021" max="11021" width="10.6640625" customWidth="1"/>
    <col min="11022" max="11022" width="17.6640625" customWidth="1"/>
    <col min="11023" max="11023" width="18.5546875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7.88671875" customWidth="1"/>
    <col min="11276" max="11276" width="9.6640625" customWidth="1"/>
    <col min="11277" max="11277" width="10.6640625" customWidth="1"/>
    <col min="11278" max="11278" width="17.6640625" customWidth="1"/>
    <col min="11279" max="11279" width="18.5546875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7.88671875" customWidth="1"/>
    <col min="11532" max="11532" width="9.6640625" customWidth="1"/>
    <col min="11533" max="11533" width="10.6640625" customWidth="1"/>
    <col min="11534" max="11534" width="17.6640625" customWidth="1"/>
    <col min="11535" max="11535" width="18.5546875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7.88671875" customWidth="1"/>
    <col min="11788" max="11788" width="9.6640625" customWidth="1"/>
    <col min="11789" max="11789" width="10.6640625" customWidth="1"/>
    <col min="11790" max="11790" width="17.6640625" customWidth="1"/>
    <col min="11791" max="11791" width="18.5546875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7.88671875" customWidth="1"/>
    <col min="12044" max="12044" width="9.6640625" customWidth="1"/>
    <col min="12045" max="12045" width="10.6640625" customWidth="1"/>
    <col min="12046" max="12046" width="17.6640625" customWidth="1"/>
    <col min="12047" max="12047" width="18.5546875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7.88671875" customWidth="1"/>
    <col min="12300" max="12300" width="9.6640625" customWidth="1"/>
    <col min="12301" max="12301" width="10.6640625" customWidth="1"/>
    <col min="12302" max="12302" width="17.6640625" customWidth="1"/>
    <col min="12303" max="12303" width="18.5546875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7.88671875" customWidth="1"/>
    <col min="12556" max="12556" width="9.6640625" customWidth="1"/>
    <col min="12557" max="12557" width="10.6640625" customWidth="1"/>
    <col min="12558" max="12558" width="17.6640625" customWidth="1"/>
    <col min="12559" max="12559" width="18.5546875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7.88671875" customWidth="1"/>
    <col min="12812" max="12812" width="9.6640625" customWidth="1"/>
    <col min="12813" max="12813" width="10.6640625" customWidth="1"/>
    <col min="12814" max="12814" width="17.6640625" customWidth="1"/>
    <col min="12815" max="12815" width="18.5546875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7.88671875" customWidth="1"/>
    <col min="13068" max="13068" width="9.6640625" customWidth="1"/>
    <col min="13069" max="13069" width="10.6640625" customWidth="1"/>
    <col min="13070" max="13070" width="17.6640625" customWidth="1"/>
    <col min="13071" max="13071" width="18.5546875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7.88671875" customWidth="1"/>
    <col min="13324" max="13324" width="9.6640625" customWidth="1"/>
    <col min="13325" max="13325" width="10.6640625" customWidth="1"/>
    <col min="13326" max="13326" width="17.6640625" customWidth="1"/>
    <col min="13327" max="13327" width="18.5546875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7.88671875" customWidth="1"/>
    <col min="13580" max="13580" width="9.6640625" customWidth="1"/>
    <col min="13581" max="13581" width="10.6640625" customWidth="1"/>
    <col min="13582" max="13582" width="17.6640625" customWidth="1"/>
    <col min="13583" max="13583" width="18.5546875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7.88671875" customWidth="1"/>
    <col min="13836" max="13836" width="9.6640625" customWidth="1"/>
    <col min="13837" max="13837" width="10.6640625" customWidth="1"/>
    <col min="13838" max="13838" width="17.6640625" customWidth="1"/>
    <col min="13839" max="13839" width="18.5546875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7.88671875" customWidth="1"/>
    <col min="14092" max="14092" width="9.6640625" customWidth="1"/>
    <col min="14093" max="14093" width="10.6640625" customWidth="1"/>
    <col min="14094" max="14094" width="17.6640625" customWidth="1"/>
    <col min="14095" max="14095" width="18.5546875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7.88671875" customWidth="1"/>
    <col min="14348" max="14348" width="9.6640625" customWidth="1"/>
    <col min="14349" max="14349" width="10.6640625" customWidth="1"/>
    <col min="14350" max="14350" width="17.6640625" customWidth="1"/>
    <col min="14351" max="14351" width="18.5546875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7.88671875" customWidth="1"/>
    <col min="14604" max="14604" width="9.6640625" customWidth="1"/>
    <col min="14605" max="14605" width="10.6640625" customWidth="1"/>
    <col min="14606" max="14606" width="17.6640625" customWidth="1"/>
    <col min="14607" max="14607" width="18.5546875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7.88671875" customWidth="1"/>
    <col min="14860" max="14860" width="9.6640625" customWidth="1"/>
    <col min="14861" max="14861" width="10.6640625" customWidth="1"/>
    <col min="14862" max="14862" width="17.6640625" customWidth="1"/>
    <col min="14863" max="14863" width="18.5546875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7.88671875" customWidth="1"/>
    <col min="15116" max="15116" width="9.6640625" customWidth="1"/>
    <col min="15117" max="15117" width="10.6640625" customWidth="1"/>
    <col min="15118" max="15118" width="17.6640625" customWidth="1"/>
    <col min="15119" max="15119" width="18.5546875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7.88671875" customWidth="1"/>
    <col min="15372" max="15372" width="9.6640625" customWidth="1"/>
    <col min="15373" max="15373" width="10.6640625" customWidth="1"/>
    <col min="15374" max="15374" width="17.6640625" customWidth="1"/>
    <col min="15375" max="15375" width="18.5546875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7.88671875" customWidth="1"/>
    <col min="15628" max="15628" width="9.6640625" customWidth="1"/>
    <col min="15629" max="15629" width="10.6640625" customWidth="1"/>
    <col min="15630" max="15630" width="17.6640625" customWidth="1"/>
    <col min="15631" max="15631" width="18.5546875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7.88671875" customWidth="1"/>
    <col min="15884" max="15884" width="9.6640625" customWidth="1"/>
    <col min="15885" max="15885" width="10.6640625" customWidth="1"/>
    <col min="15886" max="15886" width="17.6640625" customWidth="1"/>
    <col min="15887" max="15887" width="18.5546875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7.88671875" customWidth="1"/>
    <col min="16140" max="16140" width="9.6640625" customWidth="1"/>
    <col min="16141" max="16141" width="10.6640625" customWidth="1"/>
    <col min="16142" max="16142" width="17.6640625" customWidth="1"/>
    <col min="16143" max="16143" width="18.5546875" customWidth="1"/>
    <col min="16147" max="16147" width="9.6640625" bestFit="1" customWidth="1"/>
  </cols>
  <sheetData>
    <row r="1" spans="1:19" ht="20.399999999999999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9" ht="20.399999999999999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>
      <c r="A4" s="2"/>
      <c r="B4" s="48" t="s">
        <v>27</v>
      </c>
      <c r="C4" s="49"/>
      <c r="D4" s="49"/>
      <c r="E4" s="49"/>
      <c r="F4" s="49"/>
      <c r="G4" s="49"/>
      <c r="H4" s="50"/>
      <c r="I4" s="48" t="s">
        <v>36</v>
      </c>
      <c r="J4" s="49"/>
      <c r="K4" s="49"/>
      <c r="L4" s="49"/>
      <c r="M4" s="49"/>
      <c r="N4" s="49"/>
      <c r="O4" s="50"/>
    </row>
    <row r="5" spans="1:19" ht="17.399999999999999">
      <c r="A5" s="51"/>
      <c r="B5" s="52" t="s">
        <v>37</v>
      </c>
      <c r="C5" s="51" t="s">
        <v>3</v>
      </c>
      <c r="D5" s="51" t="s">
        <v>4</v>
      </c>
      <c r="E5" s="54" t="s">
        <v>5</v>
      </c>
      <c r="F5" s="55"/>
      <c r="G5" s="54" t="s">
        <v>6</v>
      </c>
      <c r="H5" s="55"/>
      <c r="I5" s="56" t="s">
        <v>37</v>
      </c>
      <c r="J5" s="51" t="s">
        <v>3</v>
      </c>
      <c r="K5" s="51" t="s">
        <v>4</v>
      </c>
      <c r="L5" s="54" t="s">
        <v>5</v>
      </c>
      <c r="M5" s="55"/>
      <c r="N5" s="54" t="s">
        <v>6</v>
      </c>
      <c r="O5" s="55"/>
    </row>
    <row r="6" spans="1:19" ht="38.25" customHeight="1" thickBot="1">
      <c r="A6" s="51"/>
      <c r="B6" s="52"/>
      <c r="C6" s="53"/>
      <c r="D6" s="53"/>
      <c r="E6" s="30" t="s">
        <v>38</v>
      </c>
      <c r="F6" s="30" t="s">
        <v>7</v>
      </c>
      <c r="G6" s="30" t="s">
        <v>38</v>
      </c>
      <c r="H6" s="17" t="s">
        <v>7</v>
      </c>
      <c r="I6" s="57"/>
      <c r="J6" s="53"/>
      <c r="K6" s="53"/>
      <c r="L6" s="30" t="s">
        <v>38</v>
      </c>
      <c r="M6" s="30" t="s">
        <v>7</v>
      </c>
      <c r="N6" s="30" t="s">
        <v>38</v>
      </c>
      <c r="O6" s="17" t="s">
        <v>7</v>
      </c>
    </row>
    <row r="7" spans="1:19" ht="32.25" customHeight="1" thickBot="1">
      <c r="A7" s="3" t="s">
        <v>8</v>
      </c>
      <c r="B7" s="10">
        <f>SUM(B8:B17)</f>
        <v>264957.2</v>
      </c>
      <c r="C7" s="10">
        <f>SUM(C8:C17)</f>
        <v>74094.7</v>
      </c>
      <c r="D7" s="10">
        <f>SUM(D8:D16)</f>
        <v>377819.09999999992</v>
      </c>
      <c r="E7" s="18">
        <f>D7/B7*100</f>
        <v>142.59627592682889</v>
      </c>
      <c r="F7" s="18">
        <f>D7/C7*100</f>
        <v>509.91379950252843</v>
      </c>
      <c r="G7" s="10">
        <f>D7-B7</f>
        <v>112861.89999999991</v>
      </c>
      <c r="H7" s="10">
        <f>D7-C7</f>
        <v>303724.39999999991</v>
      </c>
      <c r="I7" s="10">
        <f>SUM(I8:I17)</f>
        <v>912856.9</v>
      </c>
      <c r="J7" s="10">
        <f>SUM(J8:J17)</f>
        <v>781743.49999999988</v>
      </c>
      <c r="K7" s="10">
        <f>SUM(K8:K17)</f>
        <v>831045.99999999988</v>
      </c>
      <c r="L7" s="18">
        <f>K7/I7*100</f>
        <v>91.03792719318875</v>
      </c>
      <c r="M7" s="18">
        <f>K7/J7*100</f>
        <v>106.30673616090189</v>
      </c>
      <c r="N7" s="10">
        <f>K7-I7</f>
        <v>-81810.90000000014</v>
      </c>
      <c r="O7" s="10">
        <f>K7-J7</f>
        <v>49302.5</v>
      </c>
      <c r="Q7" s="20"/>
    </row>
    <row r="8" spans="1:19" ht="24.75" customHeight="1">
      <c r="A8" s="4" t="s">
        <v>24</v>
      </c>
      <c r="B8" s="11">
        <v>140541.70000000001</v>
      </c>
      <c r="C8" s="58">
        <v>31729</v>
      </c>
      <c r="D8" s="11">
        <v>187384.8</v>
      </c>
      <c r="E8" s="21">
        <f>D8/B8*100</f>
        <v>133.33039233195555</v>
      </c>
      <c r="F8" s="21">
        <f>D8/C8*100</f>
        <v>590.57896561505243</v>
      </c>
      <c r="G8" s="12">
        <f>D8-B8</f>
        <v>46843.099999999977</v>
      </c>
      <c r="H8" s="12">
        <f>D8-C8</f>
        <v>155655.79999999999</v>
      </c>
      <c r="I8" s="11">
        <v>557434.6</v>
      </c>
      <c r="J8" s="58">
        <v>518048.6</v>
      </c>
      <c r="K8" s="11">
        <v>516085</v>
      </c>
      <c r="L8" s="21">
        <f>K8/I8*100</f>
        <v>92.582161207790108</v>
      </c>
      <c r="M8" s="21">
        <f t="shared" ref="M8:M30" si="0">K8/J8*100</f>
        <v>99.62096220316009</v>
      </c>
      <c r="N8" s="12">
        <f>K8-I8</f>
        <v>-41349.599999999977</v>
      </c>
      <c r="O8" s="12">
        <f>K8-J8</f>
        <v>-1963.5999999999767</v>
      </c>
    </row>
    <row r="9" spans="1:19" ht="30.75" customHeight="1">
      <c r="A9" s="5" t="s">
        <v>25</v>
      </c>
      <c r="B9" s="13">
        <v>238.3</v>
      </c>
      <c r="C9" s="26">
        <v>0</v>
      </c>
      <c r="D9" s="13">
        <v>57.7</v>
      </c>
      <c r="E9" s="21">
        <f>D9/B9*100</f>
        <v>24.213176668065465</v>
      </c>
      <c r="F9" s="21">
        <v>0</v>
      </c>
      <c r="G9" s="12">
        <f>D9-B9</f>
        <v>-180.60000000000002</v>
      </c>
      <c r="H9" s="12">
        <f t="shared" ref="H9:H32" si="1">D9-C9</f>
        <v>57.7</v>
      </c>
      <c r="I9" s="11">
        <v>1131.8</v>
      </c>
      <c r="J9" s="26">
        <v>0</v>
      </c>
      <c r="K9" s="13">
        <v>-1647.2</v>
      </c>
      <c r="L9" s="21">
        <v>0</v>
      </c>
      <c r="M9" s="22">
        <v>0</v>
      </c>
      <c r="N9" s="12">
        <f t="shared" ref="N9:N32" si="2">K9-I9</f>
        <v>-2779</v>
      </c>
      <c r="O9" s="12">
        <f t="shared" ref="O9:O16" si="3">K9-J9</f>
        <v>-1647.2</v>
      </c>
      <c r="S9" s="16"/>
    </row>
    <row r="10" spans="1:19" ht="29.25" customHeight="1">
      <c r="A10" s="5" t="s">
        <v>26</v>
      </c>
      <c r="B10" s="13">
        <v>2586.6999999999998</v>
      </c>
      <c r="C10" s="26">
        <v>0</v>
      </c>
      <c r="D10" s="13">
        <v>3757</v>
      </c>
      <c r="E10" s="21">
        <f>D10/B10*100</f>
        <v>145.24297367301969</v>
      </c>
      <c r="F10" s="21">
        <v>0</v>
      </c>
      <c r="G10" s="12">
        <f t="shared" ref="G10:G31" si="4">D10-B10</f>
        <v>1170.3000000000002</v>
      </c>
      <c r="H10" s="12">
        <f t="shared" si="1"/>
        <v>3757</v>
      </c>
      <c r="I10" s="11">
        <v>12708.6</v>
      </c>
      <c r="J10" s="26">
        <v>9282</v>
      </c>
      <c r="K10" s="13">
        <v>14777.9</v>
      </c>
      <c r="L10" s="21">
        <f t="shared" ref="L10:L16" si="5">K10/I10*100</f>
        <v>116.28267472420251</v>
      </c>
      <c r="M10" s="22">
        <f t="shared" si="0"/>
        <v>159.21029950441715</v>
      </c>
      <c r="N10" s="12">
        <f t="shared" si="2"/>
        <v>2069.2999999999993</v>
      </c>
      <c r="O10" s="12">
        <f t="shared" si="3"/>
        <v>5495.9</v>
      </c>
    </row>
    <row r="11" spans="1:19" ht="41.25" customHeight="1">
      <c r="A11" s="6" t="s">
        <v>28</v>
      </c>
      <c r="B11" s="13">
        <v>44055.7</v>
      </c>
      <c r="C11" s="26">
        <v>14846.8</v>
      </c>
      <c r="D11" s="13">
        <v>82921.600000000006</v>
      </c>
      <c r="E11" s="21">
        <f t="shared" ref="E11:E16" si="6">D11/B11*100</f>
        <v>188.21991251983289</v>
      </c>
      <c r="F11" s="21">
        <f t="shared" ref="F11:F16" si="7">D11/C11*100</f>
        <v>558.51496618800013</v>
      </c>
      <c r="G11" s="12">
        <f t="shared" si="4"/>
        <v>38865.900000000009</v>
      </c>
      <c r="H11" s="12">
        <f t="shared" si="1"/>
        <v>68074.8</v>
      </c>
      <c r="I11" s="11">
        <v>79921</v>
      </c>
      <c r="J11" s="26">
        <v>79255.600000000006</v>
      </c>
      <c r="K11" s="13">
        <v>122563.3</v>
      </c>
      <c r="L11" s="21">
        <f t="shared" si="5"/>
        <v>153.35556361907382</v>
      </c>
      <c r="M11" s="22">
        <f t="shared" si="0"/>
        <v>154.64307884868703</v>
      </c>
      <c r="N11" s="12">
        <f t="shared" si="2"/>
        <v>42642.3</v>
      </c>
      <c r="O11" s="12">
        <f t="shared" si="3"/>
        <v>43307.7</v>
      </c>
    </row>
    <row r="12" spans="1:19" ht="27.75" customHeight="1">
      <c r="A12" s="5" t="s">
        <v>29</v>
      </c>
      <c r="B12" s="13">
        <v>604.9</v>
      </c>
      <c r="C12" s="26">
        <v>62.4</v>
      </c>
      <c r="D12" s="13">
        <v>10.8</v>
      </c>
      <c r="E12" s="21">
        <f t="shared" si="6"/>
        <v>1.7854190775334768</v>
      </c>
      <c r="F12" s="21">
        <f t="shared" si="7"/>
        <v>17.30769230769231</v>
      </c>
      <c r="G12" s="12">
        <f t="shared" si="4"/>
        <v>-594.1</v>
      </c>
      <c r="H12" s="12">
        <f t="shared" si="1"/>
        <v>-51.599999999999994</v>
      </c>
      <c r="I12" s="11">
        <v>2044.1</v>
      </c>
      <c r="J12" s="26">
        <v>1672.9</v>
      </c>
      <c r="K12" s="13">
        <v>1803.6</v>
      </c>
      <c r="L12" s="21">
        <f t="shared" si="5"/>
        <v>88.234430800841452</v>
      </c>
      <c r="M12" s="22">
        <f t="shared" si="0"/>
        <v>107.81278020204435</v>
      </c>
      <c r="N12" s="12">
        <f t="shared" si="2"/>
        <v>-240.5</v>
      </c>
      <c r="O12" s="12">
        <f t="shared" si="3"/>
        <v>130.69999999999982</v>
      </c>
    </row>
    <row r="13" spans="1:19" ht="27.75" customHeight="1">
      <c r="A13" s="5" t="s">
        <v>30</v>
      </c>
      <c r="B13" s="13">
        <v>8348.7000000000007</v>
      </c>
      <c r="C13" s="26">
        <v>11383.1</v>
      </c>
      <c r="D13" s="13">
        <v>50788.3</v>
      </c>
      <c r="E13" s="21">
        <f t="shared" si="6"/>
        <v>608.33782505060663</v>
      </c>
      <c r="F13" s="21">
        <f t="shared" si="7"/>
        <v>446.1728351679244</v>
      </c>
      <c r="G13" s="12">
        <f t="shared" si="4"/>
        <v>42439.600000000006</v>
      </c>
      <c r="H13" s="12">
        <f t="shared" si="1"/>
        <v>39405.200000000004</v>
      </c>
      <c r="I13" s="11">
        <v>38240</v>
      </c>
      <c r="J13" s="26">
        <v>43152.5</v>
      </c>
      <c r="K13" s="13">
        <v>50435.199999999997</v>
      </c>
      <c r="L13" s="21">
        <f t="shared" si="5"/>
        <v>131.89121338912133</v>
      </c>
      <c r="M13" s="22">
        <f t="shared" si="0"/>
        <v>116.87665836278313</v>
      </c>
      <c r="N13" s="12">
        <f t="shared" si="2"/>
        <v>12195.199999999997</v>
      </c>
      <c r="O13" s="12">
        <f t="shared" si="3"/>
        <v>7282.6999999999971</v>
      </c>
    </row>
    <row r="14" spans="1:19" ht="31.5" customHeight="1">
      <c r="A14" s="5" t="s">
        <v>31</v>
      </c>
      <c r="B14" s="13">
        <v>1159.5</v>
      </c>
      <c r="C14" s="26">
        <v>1090.3499999999999</v>
      </c>
      <c r="D14" s="13">
        <v>820.6</v>
      </c>
      <c r="E14" s="21">
        <f t="shared" si="6"/>
        <v>70.771884432945242</v>
      </c>
      <c r="F14" s="21">
        <f t="shared" si="7"/>
        <v>75.260237538405107</v>
      </c>
      <c r="G14" s="12">
        <f t="shared" si="4"/>
        <v>-338.9</v>
      </c>
      <c r="H14" s="12">
        <f t="shared" si="1"/>
        <v>-269.74999999999989</v>
      </c>
      <c r="I14" s="11">
        <v>6209.8</v>
      </c>
      <c r="J14" s="26">
        <v>6471.45</v>
      </c>
      <c r="K14" s="13">
        <v>1225.2</v>
      </c>
      <c r="L14" s="21">
        <f t="shared" si="5"/>
        <v>19.730104029115271</v>
      </c>
      <c r="M14" s="22">
        <f t="shared" si="0"/>
        <v>18.932387641100529</v>
      </c>
      <c r="N14" s="12">
        <f t="shared" si="2"/>
        <v>-4984.6000000000004</v>
      </c>
      <c r="O14" s="12">
        <f t="shared" si="3"/>
        <v>-5246.25</v>
      </c>
    </row>
    <row r="15" spans="1:19" ht="28.5" customHeight="1">
      <c r="A15" s="5" t="s">
        <v>32</v>
      </c>
      <c r="B15" s="13">
        <v>63994.7</v>
      </c>
      <c r="C15" s="26">
        <v>11436.55</v>
      </c>
      <c r="D15" s="13">
        <v>46457.7</v>
      </c>
      <c r="E15" s="21">
        <f t="shared" si="6"/>
        <v>72.59616812017245</v>
      </c>
      <c r="F15" s="21">
        <f t="shared" si="7"/>
        <v>406.22128176766591</v>
      </c>
      <c r="G15" s="12">
        <f t="shared" si="4"/>
        <v>-17537</v>
      </c>
      <c r="H15" s="12">
        <f t="shared" si="1"/>
        <v>35021.149999999994</v>
      </c>
      <c r="I15" s="11">
        <v>199417.1</v>
      </c>
      <c r="J15" s="26">
        <v>109650.45</v>
      </c>
      <c r="K15" s="13">
        <v>107248.1</v>
      </c>
      <c r="L15" s="21">
        <f t="shared" si="5"/>
        <v>53.780794124475783</v>
      </c>
      <c r="M15" s="22">
        <f t="shared" si="0"/>
        <v>97.809083318855514</v>
      </c>
      <c r="N15" s="12">
        <f t="shared" si="2"/>
        <v>-92169</v>
      </c>
      <c r="O15" s="12">
        <f t="shared" si="3"/>
        <v>-2402.3499999999913</v>
      </c>
    </row>
    <row r="16" spans="1:19" ht="26.25" customHeight="1" thickBot="1">
      <c r="A16" s="5" t="s">
        <v>33</v>
      </c>
      <c r="B16" s="13">
        <v>3427</v>
      </c>
      <c r="C16" s="26">
        <v>3546.5</v>
      </c>
      <c r="D16" s="13">
        <v>5620.6</v>
      </c>
      <c r="E16" s="21">
        <f t="shared" si="6"/>
        <v>164.00933761307266</v>
      </c>
      <c r="F16" s="21">
        <f t="shared" si="7"/>
        <v>158.48301141970958</v>
      </c>
      <c r="G16" s="12">
        <f t="shared" si="4"/>
        <v>2193.6000000000004</v>
      </c>
      <c r="H16" s="12">
        <f t="shared" si="1"/>
        <v>2074.1000000000004</v>
      </c>
      <c r="I16" s="11">
        <v>15749.9</v>
      </c>
      <c r="J16" s="26">
        <v>14210</v>
      </c>
      <c r="K16" s="13">
        <v>18554.900000000001</v>
      </c>
      <c r="L16" s="21">
        <f t="shared" si="5"/>
        <v>117.80963688658342</v>
      </c>
      <c r="M16" s="22">
        <f t="shared" si="0"/>
        <v>130.57635467980299</v>
      </c>
      <c r="N16" s="12">
        <f t="shared" si="2"/>
        <v>2805.0000000000018</v>
      </c>
      <c r="O16" s="12">
        <f t="shared" si="3"/>
        <v>4344.9000000000015</v>
      </c>
    </row>
    <row r="17" spans="1:15" ht="40.200000000000003" customHeight="1" thickBot="1">
      <c r="A17" s="31" t="s">
        <v>34</v>
      </c>
      <c r="B17" s="18">
        <v>0</v>
      </c>
      <c r="C17" s="18">
        <v>0</v>
      </c>
      <c r="D17" s="18">
        <v>0</v>
      </c>
      <c r="E17" s="18">
        <f>IF(B17&gt;0,D17/B17*100,0)</f>
        <v>0</v>
      </c>
      <c r="F17" s="32">
        <v>0</v>
      </c>
      <c r="G17" s="19">
        <f t="shared" si="4"/>
        <v>0</v>
      </c>
      <c r="H17" s="18">
        <f>D17-C17</f>
        <v>0</v>
      </c>
      <c r="I17" s="18">
        <v>0</v>
      </c>
      <c r="J17" s="18">
        <v>0</v>
      </c>
      <c r="K17" s="18">
        <v>0</v>
      </c>
      <c r="L17" s="18">
        <f>IF(I17&gt;0,K17/I17*100,0)</f>
        <v>0</v>
      </c>
      <c r="M17" s="18">
        <f>IF(J17&gt;0,L17/J17*100,0)</f>
        <v>0</v>
      </c>
      <c r="N17" s="19">
        <f t="shared" si="2"/>
        <v>0</v>
      </c>
      <c r="O17" s="23">
        <f>K17-J18</f>
        <v>0</v>
      </c>
    </row>
    <row r="18" spans="1:15" ht="26.25" hidden="1" customHeight="1">
      <c r="A18" s="5" t="s">
        <v>9</v>
      </c>
      <c r="B18" s="24"/>
      <c r="C18" s="24">
        <v>0</v>
      </c>
      <c r="D18" s="24">
        <v>0</v>
      </c>
      <c r="E18" s="21">
        <v>0</v>
      </c>
      <c r="F18" s="18" t="e">
        <f t="shared" ref="F18:F29" si="8">D18/C18*100</f>
        <v>#DIV/0!</v>
      </c>
      <c r="G18" s="21">
        <f t="shared" si="4"/>
        <v>0</v>
      </c>
      <c r="H18" s="21">
        <f t="shared" si="1"/>
        <v>0</v>
      </c>
      <c r="I18" s="24"/>
      <c r="J18" s="24">
        <v>0</v>
      </c>
      <c r="K18" s="24">
        <v>0</v>
      </c>
      <c r="L18" s="21">
        <f>IF(I18&gt;0,K18/I18*100,0)</f>
        <v>0</v>
      </c>
      <c r="M18" s="18" t="e">
        <f t="shared" si="0"/>
        <v>#DIV/0!</v>
      </c>
      <c r="N18" s="21">
        <f t="shared" si="2"/>
        <v>0</v>
      </c>
      <c r="O18" s="21">
        <f>K18-J18</f>
        <v>0</v>
      </c>
    </row>
    <row r="19" spans="1:15" ht="39" hidden="1" customHeight="1">
      <c r="A19" s="6" t="s">
        <v>10</v>
      </c>
      <c r="B19" s="24"/>
      <c r="C19" s="24">
        <v>0</v>
      </c>
      <c r="D19" s="24">
        <v>0</v>
      </c>
      <c r="E19" s="21">
        <v>0</v>
      </c>
      <c r="F19" s="18" t="e">
        <f t="shared" si="8"/>
        <v>#DIV/0!</v>
      </c>
      <c r="G19" s="21">
        <f t="shared" si="4"/>
        <v>0</v>
      </c>
      <c r="H19" s="21">
        <f t="shared" si="1"/>
        <v>0</v>
      </c>
      <c r="I19" s="24"/>
      <c r="J19" s="24">
        <v>0</v>
      </c>
      <c r="K19" s="24">
        <v>0</v>
      </c>
      <c r="L19" s="21">
        <v>0</v>
      </c>
      <c r="M19" s="18" t="e">
        <f t="shared" si="0"/>
        <v>#DIV/0!</v>
      </c>
      <c r="N19" s="21">
        <f t="shared" si="2"/>
        <v>0</v>
      </c>
      <c r="O19" s="21">
        <f>K19-J19</f>
        <v>0</v>
      </c>
    </row>
    <row r="20" spans="1:15" ht="23.25" hidden="1" customHeight="1">
      <c r="A20" s="5" t="s">
        <v>11</v>
      </c>
      <c r="B20" s="24"/>
      <c r="C20" s="24">
        <v>0</v>
      </c>
      <c r="D20" s="24">
        <v>0</v>
      </c>
      <c r="E20" s="21">
        <v>0</v>
      </c>
      <c r="F20" s="18" t="e">
        <f t="shared" si="8"/>
        <v>#DIV/0!</v>
      </c>
      <c r="G20" s="21">
        <f t="shared" si="4"/>
        <v>0</v>
      </c>
      <c r="H20" s="21">
        <f t="shared" si="1"/>
        <v>0</v>
      </c>
      <c r="I20" s="24"/>
      <c r="J20" s="24">
        <v>0</v>
      </c>
      <c r="K20" s="24">
        <v>0</v>
      </c>
      <c r="L20" s="21">
        <v>0</v>
      </c>
      <c r="M20" s="18" t="e">
        <f t="shared" si="0"/>
        <v>#DIV/0!</v>
      </c>
      <c r="N20" s="21">
        <f t="shared" si="2"/>
        <v>0</v>
      </c>
      <c r="O20" s="21">
        <f>K20-J20</f>
        <v>0</v>
      </c>
    </row>
    <row r="21" spans="1:15" ht="21.75" hidden="1" customHeight="1" thickBot="1">
      <c r="A21" s="5" t="s">
        <v>12</v>
      </c>
      <c r="B21" s="24"/>
      <c r="C21" s="24">
        <v>0</v>
      </c>
      <c r="D21" s="24">
        <v>0</v>
      </c>
      <c r="E21" s="21">
        <v>0</v>
      </c>
      <c r="F21" s="18" t="e">
        <f t="shared" si="8"/>
        <v>#DIV/0!</v>
      </c>
      <c r="G21" s="21">
        <f t="shared" si="4"/>
        <v>0</v>
      </c>
      <c r="H21" s="21">
        <f t="shared" si="1"/>
        <v>0</v>
      </c>
      <c r="I21" s="24"/>
      <c r="J21" s="24">
        <v>0</v>
      </c>
      <c r="K21" s="24">
        <v>0</v>
      </c>
      <c r="L21" s="21">
        <v>0</v>
      </c>
      <c r="M21" s="18" t="e">
        <f t="shared" si="0"/>
        <v>#DIV/0!</v>
      </c>
      <c r="N21" s="21">
        <f t="shared" si="2"/>
        <v>0</v>
      </c>
      <c r="O21" s="21">
        <f>K21-J21</f>
        <v>0</v>
      </c>
    </row>
    <row r="22" spans="1:15" ht="23.25" hidden="1" customHeight="1" thickBot="1">
      <c r="A22" s="7" t="s">
        <v>13</v>
      </c>
      <c r="B22" s="25"/>
      <c r="C22" s="25">
        <v>0</v>
      </c>
      <c r="D22" s="25">
        <v>0</v>
      </c>
      <c r="E22" s="21">
        <v>0</v>
      </c>
      <c r="F22" s="18" t="e">
        <f t="shared" si="8"/>
        <v>#DIV/0!</v>
      </c>
      <c r="G22" s="21">
        <f t="shared" si="4"/>
        <v>0</v>
      </c>
      <c r="H22" s="21">
        <f t="shared" si="1"/>
        <v>0</v>
      </c>
      <c r="I22" s="25"/>
      <c r="J22" s="25">
        <v>0</v>
      </c>
      <c r="K22" s="25">
        <v>0</v>
      </c>
      <c r="L22" s="21">
        <f>IF(I22&gt;0,K22/I22*100,0)</f>
        <v>0</v>
      </c>
      <c r="M22" s="18" t="e">
        <f t="shared" si="0"/>
        <v>#DIV/0!</v>
      </c>
      <c r="N22" s="21">
        <f t="shared" si="2"/>
        <v>0</v>
      </c>
      <c r="O22" s="21">
        <f>K22-J22</f>
        <v>0</v>
      </c>
    </row>
    <row r="23" spans="1:15" ht="30.75" customHeight="1" thickBot="1">
      <c r="A23" s="3" t="s">
        <v>14</v>
      </c>
      <c r="B23" s="10">
        <f>SUM(B24:B30)</f>
        <v>26385.599999999999</v>
      </c>
      <c r="C23" s="10">
        <f>SUM(C24:C30)</f>
        <v>27149.4</v>
      </c>
      <c r="D23" s="10">
        <f>SUM(D24:D30)</f>
        <v>25162.199999999997</v>
      </c>
      <c r="E23" s="18">
        <f t="shared" ref="E23:E30" si="9">D23/B23*100</f>
        <v>95.36338002546843</v>
      </c>
      <c r="F23" s="18">
        <f t="shared" si="8"/>
        <v>92.680501226546426</v>
      </c>
      <c r="G23" s="10">
        <f>SUM(G24:G30)</f>
        <v>-1223.3999999999987</v>
      </c>
      <c r="H23" s="10">
        <f>SUM(H24:H30)</f>
        <v>-1987.1999999999998</v>
      </c>
      <c r="I23" s="10">
        <f>SUM(I24:I30)</f>
        <v>138567.5</v>
      </c>
      <c r="J23" s="10">
        <f>SUM(J24:J30)</f>
        <v>96272.2</v>
      </c>
      <c r="K23" s="10">
        <f>SUM(K24:K30)</f>
        <v>107260.79999999999</v>
      </c>
      <c r="L23" s="18">
        <f t="shared" ref="L23:L30" si="10">K23/I23*100</f>
        <v>77.406895556317309</v>
      </c>
      <c r="M23" s="18">
        <f>K23/J23*100</f>
        <v>111.41409461921509</v>
      </c>
      <c r="N23" s="10">
        <f>SUM(N24:N30)</f>
        <v>-31306.69999999999</v>
      </c>
      <c r="O23" s="10">
        <f>SUM(O24:O30)</f>
        <v>10988.600000000006</v>
      </c>
    </row>
    <row r="24" spans="1:15" ht="43.5" customHeight="1">
      <c r="A24" s="6" t="s">
        <v>15</v>
      </c>
      <c r="B24" s="15">
        <v>1548.1</v>
      </c>
      <c r="C24" s="26">
        <v>550</v>
      </c>
      <c r="D24" s="15">
        <v>1217.2</v>
      </c>
      <c r="E24" s="21">
        <f t="shared" si="9"/>
        <v>78.625411795103687</v>
      </c>
      <c r="F24" s="21">
        <f t="shared" si="8"/>
        <v>221.30909090909091</v>
      </c>
      <c r="G24" s="12">
        <f>D24-B24</f>
        <v>-330.89999999999986</v>
      </c>
      <c r="H24" s="12">
        <f t="shared" si="1"/>
        <v>667.2</v>
      </c>
      <c r="I24" s="11">
        <v>4897.1000000000004</v>
      </c>
      <c r="J24" s="26">
        <v>3299.2</v>
      </c>
      <c r="K24" s="15">
        <v>4262.1000000000004</v>
      </c>
      <c r="L24" s="21">
        <f t="shared" si="10"/>
        <v>87.033142063670326</v>
      </c>
      <c r="M24" s="22">
        <f t="shared" si="0"/>
        <v>129.18586323957325</v>
      </c>
      <c r="N24" s="12">
        <f t="shared" si="2"/>
        <v>-635</v>
      </c>
      <c r="O24" s="12">
        <f t="shared" ref="O24:O32" si="11">K24-J24</f>
        <v>962.90000000000055</v>
      </c>
    </row>
    <row r="25" spans="1:15" ht="41.25" customHeight="1">
      <c r="A25" s="8" t="s">
        <v>16</v>
      </c>
      <c r="B25" s="11">
        <v>5634.8</v>
      </c>
      <c r="C25" s="58">
        <v>6541.5</v>
      </c>
      <c r="D25" s="11">
        <v>5535.8</v>
      </c>
      <c r="E25" s="21">
        <f t="shared" si="9"/>
        <v>98.243060978206856</v>
      </c>
      <c r="F25" s="21">
        <f t="shared" si="8"/>
        <v>84.625850340136054</v>
      </c>
      <c r="G25" s="12">
        <f>D25-B25</f>
        <v>-99</v>
      </c>
      <c r="H25" s="12">
        <f t="shared" si="1"/>
        <v>-1005.6999999999998</v>
      </c>
      <c r="I25" s="11">
        <v>21761.200000000001</v>
      </c>
      <c r="J25" s="58">
        <v>21884.1</v>
      </c>
      <c r="K25" s="11">
        <v>22234.9</v>
      </c>
      <c r="L25" s="21">
        <f t="shared" si="10"/>
        <v>102.17681010238407</v>
      </c>
      <c r="M25" s="21">
        <f>K25/J25*100</f>
        <v>101.60299029889282</v>
      </c>
      <c r="N25" s="12">
        <f t="shared" si="2"/>
        <v>473.70000000000073</v>
      </c>
      <c r="O25" s="12">
        <f t="shared" si="11"/>
        <v>350.80000000000291</v>
      </c>
    </row>
    <row r="26" spans="1:15" ht="25.5" customHeight="1">
      <c r="A26" s="5" t="s">
        <v>17</v>
      </c>
      <c r="B26" s="13">
        <v>3935.6</v>
      </c>
      <c r="C26" s="26">
        <v>4600</v>
      </c>
      <c r="D26" s="13">
        <v>3589.4</v>
      </c>
      <c r="E26" s="21">
        <f t="shared" si="9"/>
        <v>91.203374326659215</v>
      </c>
      <c r="F26" s="21">
        <f t="shared" si="8"/>
        <v>78.030434782608694</v>
      </c>
      <c r="G26" s="12">
        <f t="shared" si="4"/>
        <v>-346.19999999999982</v>
      </c>
      <c r="H26" s="12">
        <f t="shared" si="1"/>
        <v>-1010.5999999999999</v>
      </c>
      <c r="I26" s="11">
        <v>23994</v>
      </c>
      <c r="J26" s="26">
        <v>22700</v>
      </c>
      <c r="K26" s="13">
        <v>28767.1</v>
      </c>
      <c r="L26" s="21">
        <f t="shared" si="10"/>
        <v>119.89288988913896</v>
      </c>
      <c r="M26" s="21">
        <f>K26/J26*100</f>
        <v>126.72731277533038</v>
      </c>
      <c r="N26" s="12">
        <f t="shared" si="2"/>
        <v>4773.0999999999985</v>
      </c>
      <c r="O26" s="12">
        <f t="shared" si="11"/>
        <v>6067.0999999999985</v>
      </c>
    </row>
    <row r="27" spans="1:15" ht="27" customHeight="1">
      <c r="A27" s="33" t="s">
        <v>18</v>
      </c>
      <c r="B27" s="13">
        <v>3327.7</v>
      </c>
      <c r="C27" s="26">
        <v>4000</v>
      </c>
      <c r="D27" s="13">
        <v>1382.6</v>
      </c>
      <c r="E27" s="21">
        <f t="shared" si="9"/>
        <v>41.548216485861104</v>
      </c>
      <c r="F27" s="21">
        <f t="shared" si="8"/>
        <v>34.564999999999998</v>
      </c>
      <c r="G27" s="12">
        <f t="shared" si="4"/>
        <v>-1945.1</v>
      </c>
      <c r="H27" s="12">
        <f t="shared" si="1"/>
        <v>-2617.4</v>
      </c>
      <c r="I27" s="11">
        <v>49198.7</v>
      </c>
      <c r="J27" s="26">
        <v>12500</v>
      </c>
      <c r="K27" s="13">
        <v>8611.5</v>
      </c>
      <c r="L27" s="21">
        <f t="shared" si="10"/>
        <v>17.50351127163929</v>
      </c>
      <c r="M27" s="21">
        <f>K27/J27*100</f>
        <v>68.891999999999996</v>
      </c>
      <c r="N27" s="12">
        <f t="shared" si="2"/>
        <v>-40587.199999999997</v>
      </c>
      <c r="O27" s="12">
        <f t="shared" si="11"/>
        <v>-3888.5</v>
      </c>
    </row>
    <row r="28" spans="1:15" ht="25.5" customHeight="1">
      <c r="A28" s="5" t="s">
        <v>19</v>
      </c>
      <c r="B28" s="13">
        <v>2206.6</v>
      </c>
      <c r="C28" s="26">
        <v>2187.9</v>
      </c>
      <c r="D28" s="13">
        <v>1371.9</v>
      </c>
      <c r="E28" s="21">
        <f t="shared" si="9"/>
        <v>62.172573189522353</v>
      </c>
      <c r="F28" s="21">
        <f t="shared" si="8"/>
        <v>62.703962703962702</v>
      </c>
      <c r="G28" s="12">
        <f t="shared" si="4"/>
        <v>-834.69999999999982</v>
      </c>
      <c r="H28" s="12">
        <f t="shared" si="1"/>
        <v>-816</v>
      </c>
      <c r="I28" s="11">
        <v>9389.9</v>
      </c>
      <c r="J28" s="26">
        <v>8118.9</v>
      </c>
      <c r="K28" s="13">
        <v>5676.9</v>
      </c>
      <c r="L28" s="21">
        <f t="shared" si="10"/>
        <v>60.457512859561866</v>
      </c>
      <c r="M28" s="21">
        <f>K28/J28*100</f>
        <v>69.922033773048071</v>
      </c>
      <c r="N28" s="12">
        <f t="shared" si="2"/>
        <v>-3713</v>
      </c>
      <c r="O28" s="12">
        <f t="shared" si="11"/>
        <v>-2442</v>
      </c>
    </row>
    <row r="29" spans="1:15" ht="23.25" customHeight="1">
      <c r="A29" s="5" t="s">
        <v>20</v>
      </c>
      <c r="B29" s="26">
        <v>8117.9</v>
      </c>
      <c r="C29" s="26">
        <v>6370</v>
      </c>
      <c r="D29" s="26">
        <v>3651.7</v>
      </c>
      <c r="E29" s="21">
        <f t="shared" si="9"/>
        <v>44.983308491112233</v>
      </c>
      <c r="F29" s="21">
        <f t="shared" si="8"/>
        <v>57.326530612244895</v>
      </c>
      <c r="G29" s="12">
        <f>D29-B29</f>
        <v>-4466.2</v>
      </c>
      <c r="H29" s="12">
        <f t="shared" si="1"/>
        <v>-2718.3</v>
      </c>
      <c r="I29" s="11">
        <v>21569.599999999999</v>
      </c>
      <c r="J29" s="26">
        <v>18670</v>
      </c>
      <c r="K29" s="26">
        <v>16615.400000000001</v>
      </c>
      <c r="L29" s="21">
        <f t="shared" si="10"/>
        <v>77.031562940434696</v>
      </c>
      <c r="M29" s="21">
        <f>K29/J29*100</f>
        <v>88.995179432244257</v>
      </c>
      <c r="N29" s="12">
        <f t="shared" si="2"/>
        <v>-4954.1999999999971</v>
      </c>
      <c r="O29" s="12">
        <f t="shared" si="11"/>
        <v>-2054.5999999999985</v>
      </c>
    </row>
    <row r="30" spans="1:15" ht="25.5" customHeight="1">
      <c r="A30" s="34" t="s">
        <v>21</v>
      </c>
      <c r="B30" s="14">
        <v>1614.9</v>
      </c>
      <c r="C30" s="59">
        <v>2900</v>
      </c>
      <c r="D30" s="14">
        <v>8413.6</v>
      </c>
      <c r="E30" s="21">
        <f t="shared" si="9"/>
        <v>520.99820422317168</v>
      </c>
      <c r="F30" s="21">
        <f>D30/C30*100</f>
        <v>290.12413793103451</v>
      </c>
      <c r="G30" s="12">
        <f t="shared" si="4"/>
        <v>6798.7000000000007</v>
      </c>
      <c r="H30" s="12">
        <f t="shared" si="1"/>
        <v>5513.6</v>
      </c>
      <c r="I30" s="11">
        <v>7757</v>
      </c>
      <c r="J30" s="59">
        <v>9100</v>
      </c>
      <c r="K30" s="14">
        <v>21092.9</v>
      </c>
      <c r="L30" s="21">
        <f t="shared" si="10"/>
        <v>271.9208456877659</v>
      </c>
      <c r="M30" s="22">
        <f t="shared" si="0"/>
        <v>231.79010989010987</v>
      </c>
      <c r="N30" s="12">
        <f t="shared" si="2"/>
        <v>13335.900000000001</v>
      </c>
      <c r="O30" s="12">
        <f t="shared" si="11"/>
        <v>11992.900000000001</v>
      </c>
    </row>
    <row r="31" spans="1:15" ht="30.6" hidden="1" customHeight="1" thickBot="1">
      <c r="A31" s="9" t="s">
        <v>22</v>
      </c>
      <c r="B31" s="14">
        <v>0</v>
      </c>
      <c r="C31" s="14"/>
      <c r="D31" s="27"/>
      <c r="E31" s="35">
        <v>0</v>
      </c>
      <c r="F31" s="28">
        <v>0</v>
      </c>
      <c r="G31" s="36">
        <f t="shared" si="4"/>
        <v>0</v>
      </c>
      <c r="H31" s="37">
        <f t="shared" si="1"/>
        <v>0</v>
      </c>
      <c r="I31" s="14">
        <v>-0.1</v>
      </c>
      <c r="J31" s="11"/>
      <c r="K31" s="58" t="e">
        <f>#REF!+'[1]апрель сессия 2023 г'!D31</f>
        <v>#REF!</v>
      </c>
      <c r="L31" s="38">
        <v>0</v>
      </c>
      <c r="M31" s="29">
        <v>0</v>
      </c>
      <c r="N31" s="37" t="e">
        <f t="shared" si="2"/>
        <v>#REF!</v>
      </c>
      <c r="O31" s="37" t="e">
        <f t="shared" si="11"/>
        <v>#REF!</v>
      </c>
    </row>
    <row r="32" spans="1:15" ht="24.75" customHeight="1">
      <c r="A32" s="39" t="s">
        <v>23</v>
      </c>
      <c r="B32" s="40">
        <f>B7+B23+B31</f>
        <v>291342.8</v>
      </c>
      <c r="C32" s="40">
        <f>C7+C23+C31</f>
        <v>101244.1</v>
      </c>
      <c r="D32" s="40">
        <f>D7+D23+D31</f>
        <v>402981.29999999993</v>
      </c>
      <c r="E32" s="41">
        <f>D32/B32*100</f>
        <v>138.3186061230962</v>
      </c>
      <c r="F32" s="41">
        <f>D32/C32*100</f>
        <v>398.02941603510715</v>
      </c>
      <c r="G32" s="40">
        <f>D32-B32</f>
        <v>111638.49999999994</v>
      </c>
      <c r="H32" s="40">
        <f t="shared" si="1"/>
        <v>301737.19999999995</v>
      </c>
      <c r="I32" s="40">
        <f>I7+I23</f>
        <v>1051424.3999999999</v>
      </c>
      <c r="J32" s="40">
        <f>J7+J23+J31</f>
        <v>878015.69999999984</v>
      </c>
      <c r="K32" s="40">
        <f>K7+K23+K17</f>
        <v>938306.79999999981</v>
      </c>
      <c r="L32" s="41">
        <f>K32/I32*100</f>
        <v>89.24148992547633</v>
      </c>
      <c r="M32" s="41">
        <f>K32/J32*100</f>
        <v>106.86674509351029</v>
      </c>
      <c r="N32" s="40">
        <f t="shared" si="2"/>
        <v>-113117.60000000009</v>
      </c>
      <c r="O32" s="40">
        <f t="shared" si="11"/>
        <v>60291.099999999977</v>
      </c>
    </row>
    <row r="33" spans="1:16" s="60" customFormat="1" ht="20.399999999999999">
      <c r="A33" s="72"/>
      <c r="B33" s="73"/>
      <c r="C33" s="73"/>
      <c r="D33" s="73"/>
      <c r="E33" s="43"/>
      <c r="F33" s="43"/>
      <c r="G33" s="42"/>
      <c r="H33" s="42"/>
      <c r="I33" s="73"/>
      <c r="J33" s="73"/>
      <c r="K33" s="73"/>
      <c r="L33" s="43"/>
      <c r="M33" s="43"/>
      <c r="N33" s="42"/>
      <c r="O33" s="42"/>
    </row>
    <row r="34" spans="1:16" s="60" customFormat="1" ht="18">
      <c r="A34" s="61"/>
      <c r="B34" s="61"/>
      <c r="C34" s="62"/>
      <c r="D34" s="63"/>
      <c r="E34" s="62"/>
      <c r="F34" s="64"/>
      <c r="G34" s="64"/>
      <c r="H34" s="46"/>
      <c r="I34" s="46"/>
      <c r="J34" s="46"/>
      <c r="K34" s="44"/>
      <c r="L34" s="44"/>
      <c r="M34" s="45"/>
      <c r="N34" s="46"/>
      <c r="O34" s="65"/>
    </row>
    <row r="35" spans="1:16" ht="18">
      <c r="A35" s="74"/>
      <c r="B35" s="74"/>
      <c r="C35" s="66"/>
      <c r="D35" s="67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75"/>
      <c r="P35" s="76"/>
    </row>
    <row r="36" spans="1:16" ht="18">
      <c r="A36" s="74"/>
      <c r="B36" s="74"/>
      <c r="C36" s="74"/>
      <c r="D36" s="74"/>
      <c r="E36" s="74"/>
      <c r="F36" s="75"/>
      <c r="G36" s="75"/>
      <c r="H36" s="75"/>
      <c r="I36" s="75"/>
      <c r="J36" s="75"/>
      <c r="K36" s="69"/>
      <c r="L36" s="69"/>
      <c r="M36" s="69"/>
      <c r="N36" s="75"/>
      <c r="O36" s="75"/>
      <c r="P36" s="76"/>
    </row>
    <row r="37" spans="1:16" ht="17.399999999999999">
      <c r="A37" s="77"/>
      <c r="B37" s="76"/>
      <c r="C37" s="76"/>
      <c r="D37" s="76"/>
      <c r="E37" s="76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6"/>
    </row>
    <row r="38" spans="1:16" ht="17.399999999999999">
      <c r="A38" s="77"/>
      <c r="B38" s="76"/>
      <c r="C38" s="76"/>
      <c r="D38" s="79"/>
      <c r="E38" s="76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6"/>
    </row>
    <row r="39" spans="1:16" ht="17.399999999999999">
      <c r="A39" s="77"/>
      <c r="B39" s="76"/>
      <c r="C39" s="76"/>
      <c r="D39" s="76"/>
      <c r="E39" s="76"/>
      <c r="F39" s="80"/>
      <c r="G39" s="80"/>
      <c r="H39" s="80"/>
      <c r="I39" s="80"/>
      <c r="J39" s="78"/>
      <c r="K39" s="80"/>
      <c r="L39" s="80"/>
      <c r="M39" s="80"/>
      <c r="N39" s="80"/>
      <c r="O39" s="80"/>
      <c r="P39" s="76"/>
    </row>
    <row r="40" spans="1:16" ht="17.399999999999999">
      <c r="A40" s="76"/>
      <c r="B40" s="76"/>
      <c r="C40" s="76"/>
      <c r="D40" s="76"/>
      <c r="E40" s="76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76"/>
    </row>
    <row r="41" spans="1:16" ht="17.399999999999999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76"/>
    </row>
    <row r="42" spans="1:16" ht="17.399999999999999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76"/>
    </row>
    <row r="43" spans="1:16" ht="17.399999999999999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6" ht="17.399999999999999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6" ht="17.399999999999999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6" ht="17.399999999999999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6" ht="17.399999999999999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6" ht="18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8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ht="18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ht="18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сессия 2023 г.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2018-05-10T08:27:38Z</cp:lastPrinted>
  <dcterms:created xsi:type="dcterms:W3CDTF">2011-03-03T12:02:30Z</dcterms:created>
  <dcterms:modified xsi:type="dcterms:W3CDTF">2023-05-04T11:30:06Z</dcterms:modified>
</cp:coreProperties>
</file>